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wthomas\Documents\Website Files\forms\resource\"/>
    </mc:Choice>
  </mc:AlternateContent>
  <xr:revisionPtr revIDLastSave="0" documentId="8_{804407BE-E98B-4660-9BDD-BF58BF98FBB7}" xr6:coauthVersionLast="47" xr6:coauthVersionMax="47" xr10:uidLastSave="{00000000-0000-0000-0000-000000000000}"/>
  <bookViews>
    <workbookView xWindow="11172" yWindow="2208" windowWidth="20892" windowHeight="19188" xr2:uid="{00000000-000D-0000-FFFF-FFFF00000000}"/>
  </bookViews>
  <sheets>
    <sheet name="Reimbursement Log" sheetId="4" r:id="rId1"/>
    <sheet name="Rates" sheetId="5" r:id="rId2"/>
  </sheets>
  <definedNames>
    <definedName name="ACCT">'Reimbursement Log'!$BN$36:$BO$39</definedName>
    <definedName name="ACCT_DESC">'Reimbursement Log'!$BN$36:$BN$39</definedName>
    <definedName name="_xlnm.Print_Area" localSheetId="0">'Reimbursement Log'!$A$3:$BD$41</definedName>
    <definedName name="rates2">Rates!$B$6:$D$9</definedName>
    <definedName name="type">Rates!$B$6:$B$9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16" i="4" l="1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16" i="4" l="1"/>
  <c r="AH39" i="4" l="1"/>
  <c r="AH38" i="4"/>
  <c r="AH37" i="4"/>
  <c r="AH36" i="4"/>
  <c r="AO30" i="4" l="1"/>
  <c r="AS30" i="4" s="1"/>
  <c r="AO29" i="4"/>
  <c r="AS29" i="4" s="1"/>
  <c r="AO28" i="4"/>
  <c r="AS28" i="4" s="1"/>
  <c r="AO27" i="4"/>
  <c r="AS27" i="4" s="1"/>
  <c r="AO26" i="4"/>
  <c r="AS26" i="4" s="1"/>
  <c r="AO25" i="4"/>
  <c r="AS25" i="4" s="1"/>
  <c r="AO24" i="4"/>
  <c r="AS24" i="4" s="1"/>
  <c r="AO23" i="4"/>
  <c r="AS23" i="4" s="1"/>
  <c r="AO22" i="4"/>
  <c r="AS22" i="4" s="1"/>
  <c r="AO21" i="4"/>
  <c r="AS21" i="4" s="1"/>
  <c r="AO20" i="4"/>
  <c r="AS20" i="4" s="1"/>
  <c r="AO19" i="4"/>
  <c r="AS19" i="4" s="1"/>
  <c r="AO18" i="4"/>
  <c r="AS18" i="4" s="1"/>
  <c r="AO17" i="4"/>
  <c r="AS17" i="4" s="1"/>
  <c r="AW31" i="4"/>
  <c r="AS16" i="4"/>
  <c r="BA17" i="4" l="1"/>
  <c r="BA19" i="4"/>
  <c r="BA21" i="4"/>
  <c r="BA23" i="4"/>
  <c r="BA18" i="4"/>
  <c r="BA20" i="4"/>
  <c r="BA22" i="4"/>
  <c r="BA25" i="4"/>
  <c r="BA27" i="4"/>
  <c r="BA29" i="4"/>
  <c r="BA24" i="4"/>
  <c r="BA26" i="4"/>
  <c r="BA28" i="4"/>
  <c r="BA30" i="4"/>
  <c r="BA37" i="4"/>
  <c r="AK31" i="4"/>
  <c r="AS31" i="4" l="1"/>
  <c r="BA16" i="4" l="1"/>
  <c r="BA31" i="4" s="1"/>
  <c r="BA36" i="4" l="1"/>
  <c r="BA3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Amanda S. Webb-Thomas</author>
    <author>Amanda Thomas</author>
  </authors>
  <commentList>
    <comment ref="AG13" authorId="0" shapeId="0" xr:uid="{00000000-0006-0000-0000-000001000000}">
      <text>
        <r>
          <rPr>
            <sz val="10"/>
            <color indexed="81"/>
            <rFont val="Calibri"/>
            <family val="2"/>
          </rPr>
          <t>Deduct mileage from residence to normal duty station.</t>
        </r>
      </text>
    </comment>
    <comment ref="T3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Enter the financial coding to be charged.
Required IRIS Elements: 
</t>
        </r>
        <r>
          <rPr>
            <sz val="9"/>
            <color indexed="81"/>
            <rFont val="Tahoma"/>
            <family val="2"/>
          </rPr>
          <t xml:space="preserve">Accounting Template 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 
Fund-Department-Unit-Appr Unit-%</t>
        </r>
        <r>
          <rPr>
            <b/>
            <sz val="9"/>
            <color indexed="81"/>
            <rFont val="Tahoma"/>
            <family val="2"/>
          </rPr>
          <t xml:space="preserve">
Optional IRIS Elements: 
</t>
        </r>
        <r>
          <rPr>
            <sz val="9"/>
            <color indexed="81"/>
            <rFont val="Tahoma"/>
            <family val="2"/>
          </rPr>
          <t>Detail Accounting elements</t>
        </r>
      </text>
    </comment>
  </commentList>
</comments>
</file>

<file path=xl/sharedStrings.xml><?xml version="1.0" encoding="utf-8"?>
<sst xmlns="http://schemas.openxmlformats.org/spreadsheetml/2006/main" count="64" uniqueCount="47">
  <si>
    <t>DATE</t>
  </si>
  <si>
    <t>BEGIN</t>
  </si>
  <si>
    <t>END</t>
  </si>
  <si>
    <t>ODOMETER READING</t>
  </si>
  <si>
    <t>PARKING &amp; OTHER EXP.</t>
  </si>
  <si>
    <t>TRAVELER'S NAME</t>
  </si>
  <si>
    <t>PHONE #</t>
  </si>
  <si>
    <t>FINANCIAL CODING TO BE CHARGED</t>
  </si>
  <si>
    <t>ADDRESS, CITY, STATE ZIP</t>
  </si>
  <si>
    <t>This form is to request reimbursement for mileage and parking when no Travel Authorization form is needed.  You do not need to attach this form to a Travel Authorization when claiming mileage in connection with a trip. If other than a personal automobile or truck was used, please indicate what type of equipment so we may pay at the correct rate.  Vehicle types and rates are listed in AAM 60.</t>
  </si>
  <si>
    <t>AMOUNT DUE TO TRAVELER</t>
  </si>
  <si>
    <t>I certify that I used my personal vehicle on State of Alaska business.</t>
  </si>
  <si>
    <t>Traveler's Signature</t>
  </si>
  <si>
    <t>Approval Signature</t>
  </si>
  <si>
    <t>EMPLOYEE - INSTATE</t>
  </si>
  <si>
    <t>DESCRIPTION</t>
  </si>
  <si>
    <t>TOTAL DUE</t>
  </si>
  <si>
    <t>SUBTOTALS</t>
  </si>
  <si>
    <t>MILEAGE ALLOWANCE</t>
  </si>
  <si>
    <t>STATE OF ALASKA</t>
  </si>
  <si>
    <t>Personal Vehicle Use Reimbursement Log</t>
  </si>
  <si>
    <t>TOTAL MILES</t>
  </si>
  <si>
    <r>
      <rPr>
        <b/>
        <sz val="12"/>
        <rFont val="Calibri"/>
        <family val="2"/>
      </rPr>
      <t>PURPOSE</t>
    </r>
    <r>
      <rPr>
        <b/>
        <sz val="10"/>
        <rFont val="Calibri"/>
        <family val="2"/>
      </rPr>
      <t xml:space="preserve">
</t>
    </r>
    <r>
      <rPr>
        <sz val="10"/>
        <rFont val="Calibri"/>
        <family val="2"/>
      </rPr>
      <t>INCLUDE TRIP DETAILS SUCH AS DEPARTURE
AND ARRIVAL LOCATIONS AND TIMES</t>
    </r>
  </si>
  <si>
    <t>MILEAGE RATE</t>
  </si>
  <si>
    <t>LINE TOTAL</t>
  </si>
  <si>
    <t>MOTOR-SNOW-BOAT</t>
  </si>
  <si>
    <t>For Travel On or After</t>
  </si>
  <si>
    <t>Lookup Code</t>
  </si>
  <si>
    <t>Description</t>
  </si>
  <si>
    <t>AUTO</t>
  </si>
  <si>
    <t>PLANE-DRY</t>
  </si>
  <si>
    <t>PLANE-GSA</t>
  </si>
  <si>
    <t>Automobile</t>
  </si>
  <si>
    <t>Motorcycles, Snowmobiles, Boats</t>
  </si>
  <si>
    <t>Airplanes, Dry Rate</t>
  </si>
  <si>
    <t>Airplanes, GSA Rate</t>
  </si>
  <si>
    <t>State of Alaska</t>
  </si>
  <si>
    <t>Privately Owned Vehicle Mileage Reimbursement Rates</t>
  </si>
  <si>
    <r>
      <rPr>
        <b/>
        <sz val="12"/>
        <rFont val="Calibri"/>
        <family val="2"/>
        <scheme val="minor"/>
      </rPr>
      <t>MILEAGE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RESIDENCE TO DUTY STATION</t>
    </r>
  </si>
  <si>
    <r>
      <rPr>
        <b/>
        <sz val="12"/>
        <rFont val="Calibri"/>
        <family val="2"/>
        <scheme val="minor"/>
      </rPr>
      <t>VEHICLE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SELECT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TYPE USED</t>
    </r>
  </si>
  <si>
    <t>EMPLOYEE - OUT OF STATE</t>
  </si>
  <si>
    <t>NON-EMPL - OUT OF STATE</t>
  </si>
  <si>
    <t>NON-EMPL - INSTATE</t>
  </si>
  <si>
    <t>VN CUST NUMBER</t>
  </si>
  <si>
    <t>OBJECT</t>
  </si>
  <si>
    <r>
      <rPr>
        <b/>
        <sz val="14"/>
        <rFont val="Calibri"/>
        <family val="2"/>
        <scheme val="minor"/>
      </rPr>
      <t xml:space="preserve">SPECIAL NOTES: </t>
    </r>
    <r>
      <rPr>
        <b/>
        <sz val="14"/>
        <color rgb="FFFF0000"/>
        <rFont val="Calibri"/>
        <family val="2"/>
        <scheme val="minor"/>
      </rPr>
      <t xml:space="preserve">
- A Date must be entered and Vehicle Type selected in order to populate the Mileage Rate. The mileage rate is populated based on the combination of these two values.
- A selection must also be made in the Financial Coding DESCRIPTION column to populate the OBJECT column.</t>
    </r>
  </si>
  <si>
    <t>ACCOUNTING TEMPLATE OR REQUIRED IRIS ELEMENTS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</si>
</sst>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m/d/yy;@"/>
    <numFmt numFmtId="166" formatCode="_(* #,##0_);_(* \(#,##0\);_(* &quot;-&quot;??_);_(@_)"/>
    <numFmt numFmtId="167" formatCode="_(* #,##0.000_);_(* \(#,##0.000\);_(* &quot;-&quot;??_);_(@_)"/>
    <numFmt numFmtId="168" formatCode="mm/dd/yy;@"/>
  </numFmts>
  <fonts count="29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name val="Cambria"/>
      <family val="1"/>
      <scheme val="major"/>
    </font>
    <font>
      <b/>
      <sz val="14"/>
      <name val="Cambria"/>
      <family val="1"/>
      <scheme val="major"/>
    </font>
    <font>
      <sz val="10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5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theme="0"/>
      </bottom>
      <diagonal/>
    </border>
    <border>
      <left/>
      <right/>
      <top style="thick">
        <color indexed="64"/>
      </top>
      <bottom style="medium">
        <color theme="0"/>
      </bottom>
      <diagonal/>
    </border>
    <border>
      <left/>
      <right style="thick">
        <color indexed="64"/>
      </right>
      <top style="thick">
        <color indexed="64"/>
      </top>
      <bottom style="medium">
        <color theme="0"/>
      </bottom>
      <diagonal/>
    </border>
    <border>
      <left style="thick">
        <color indexed="64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thick">
        <color indexed="64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ck">
        <color indexed="64"/>
      </right>
      <top style="medium">
        <color theme="0"/>
      </top>
      <bottom style="medium">
        <color theme="0"/>
      </bottom>
      <diagonal/>
    </border>
    <border>
      <left style="thick">
        <color indexed="64"/>
      </left>
      <right/>
      <top style="medium">
        <color theme="0"/>
      </top>
      <bottom style="thick">
        <color indexed="64"/>
      </bottom>
      <diagonal/>
    </border>
    <border>
      <left/>
      <right/>
      <top style="medium">
        <color theme="0"/>
      </top>
      <bottom style="thick">
        <color indexed="64"/>
      </bottom>
      <diagonal/>
    </border>
    <border>
      <left/>
      <right style="thick">
        <color indexed="64"/>
      </right>
      <top style="medium">
        <color theme="0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 style="thick">
        <color indexed="64"/>
      </right>
      <top style="medium">
        <color theme="0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theme="0"/>
      </top>
      <bottom/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8">
    <xf numFmtId="0" fontId="0" fillId="0" borderId="0" xfId="0"/>
    <xf numFmtId="0" fontId="7" fillId="0" borderId="0" xfId="0" applyFont="1" applyBorder="1" applyAlignment="1" applyProtection="1">
      <alignment horizontal="center"/>
    </xf>
    <xf numFmtId="0" fontId="7" fillId="0" borderId="0" xfId="0" applyFont="1" applyProtection="1"/>
    <xf numFmtId="0" fontId="8" fillId="0" borderId="0" xfId="0" applyFont="1" applyProtection="1"/>
    <xf numFmtId="0" fontId="9" fillId="0" borderId="0" xfId="0" applyFont="1" applyProtection="1"/>
    <xf numFmtId="0" fontId="7" fillId="0" borderId="0" xfId="0" applyFont="1" applyBorder="1" applyProtection="1"/>
    <xf numFmtId="165" fontId="7" fillId="0" borderId="0" xfId="0" applyNumberFormat="1" applyFont="1" applyBorder="1" applyAlignment="1" applyProtection="1">
      <alignment horizontal="center" wrapText="1"/>
    </xf>
    <xf numFmtId="0" fontId="7" fillId="0" borderId="0" xfId="0" applyFont="1" applyAlignment="1" applyProtection="1">
      <alignment vertical="center" wrapText="1"/>
    </xf>
    <xf numFmtId="0" fontId="7" fillId="0" borderId="4" xfId="0" applyFont="1" applyBorder="1" applyAlignment="1" applyProtection="1">
      <alignment horizontal="center"/>
    </xf>
    <xf numFmtId="0" fontId="17" fillId="0" borderId="0" xfId="0" applyFont="1" applyProtection="1"/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16" fillId="0" borderId="0" xfId="0" applyFont="1" applyProtection="1"/>
    <xf numFmtId="14" fontId="15" fillId="0" borderId="0" xfId="0" applyNumberFormat="1" applyFont="1" applyAlignment="1" applyProtection="1">
      <alignment horizontal="center"/>
    </xf>
    <xf numFmtId="167" fontId="15" fillId="0" borderId="0" xfId="1" applyNumberFormat="1" applyFont="1" applyProtection="1"/>
    <xf numFmtId="0" fontId="11" fillId="6" borderId="0" xfId="0" applyFont="1" applyFill="1" applyProtection="1"/>
    <xf numFmtId="14" fontId="11" fillId="6" borderId="0" xfId="0" applyNumberFormat="1" applyFont="1" applyFill="1" applyAlignment="1" applyProtection="1">
      <alignment horizontal="center"/>
    </xf>
    <xf numFmtId="0" fontId="13" fillId="6" borderId="0" xfId="0" applyFont="1" applyFill="1" applyProtection="1"/>
    <xf numFmtId="0" fontId="13" fillId="6" borderId="0" xfId="0" applyFont="1" applyFill="1" applyAlignment="1" applyProtection="1">
      <alignment horizontal="left"/>
    </xf>
    <xf numFmtId="14" fontId="13" fillId="6" borderId="0" xfId="0" applyNumberFormat="1" applyFont="1" applyFill="1" applyAlignment="1" applyProtection="1">
      <alignment horizontal="center"/>
    </xf>
    <xf numFmtId="0" fontId="15" fillId="5" borderId="0" xfId="0" applyFont="1" applyFill="1" applyProtection="1"/>
    <xf numFmtId="0" fontId="15" fillId="5" borderId="0" xfId="0" applyFont="1" applyFill="1" applyAlignment="1" applyProtection="1">
      <alignment horizontal="left"/>
    </xf>
    <xf numFmtId="0" fontId="15" fillId="0" borderId="0" xfId="0" applyFont="1" applyAlignment="1" applyProtection="1">
      <alignment horizontal="left"/>
    </xf>
    <xf numFmtId="164" fontId="15" fillId="5" borderId="0" xfId="2" applyNumberFormat="1" applyFont="1" applyFill="1" applyProtection="1"/>
    <xf numFmtId="164" fontId="15" fillId="0" borderId="0" xfId="2" applyNumberFormat="1" applyFont="1" applyProtection="1"/>
    <xf numFmtId="0" fontId="11" fillId="0" borderId="0" xfId="0" applyFont="1" applyProtection="1"/>
    <xf numFmtId="0" fontId="7" fillId="0" borderId="0" xfId="0" applyFont="1" applyAlignment="1" applyProtection="1">
      <alignment horizontal="center"/>
    </xf>
    <xf numFmtId="0" fontId="21" fillId="0" borderId="0" xfId="0" applyFont="1" applyProtection="1"/>
    <xf numFmtId="0" fontId="9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protection locked="0"/>
    </xf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/>
    <xf numFmtId="0" fontId="7" fillId="0" borderId="48" xfId="0" applyFont="1" applyBorder="1" applyProtection="1"/>
    <xf numFmtId="0" fontId="7" fillId="0" borderId="49" xfId="0" applyFont="1" applyBorder="1" applyProtection="1"/>
    <xf numFmtId="0" fontId="7" fillId="0" borderId="50" xfId="0" applyFont="1" applyBorder="1" applyProtection="1"/>
    <xf numFmtId="0" fontId="7" fillId="0" borderId="51" xfId="0" applyFont="1" applyBorder="1" applyProtection="1"/>
    <xf numFmtId="0" fontId="9" fillId="0" borderId="52" xfId="0" applyFont="1" applyBorder="1" applyAlignment="1" applyProtection="1">
      <alignment vertical="center"/>
    </xf>
    <xf numFmtId="0" fontId="7" fillId="0" borderId="52" xfId="0" applyFont="1" applyFill="1" applyBorder="1" applyAlignment="1" applyProtection="1">
      <protection locked="0"/>
    </xf>
    <xf numFmtId="0" fontId="7" fillId="0" borderId="53" xfId="0" applyFont="1" applyBorder="1" applyProtection="1"/>
    <xf numFmtId="0" fontId="7" fillId="0" borderId="54" xfId="0" applyFont="1" applyBorder="1" applyProtection="1"/>
    <xf numFmtId="0" fontId="7" fillId="0" borderId="55" xfId="0" applyFont="1" applyBorder="1" applyProtection="1"/>
    <xf numFmtId="0" fontId="7" fillId="0" borderId="52" xfId="0" applyFont="1" applyBorder="1" applyProtection="1"/>
    <xf numFmtId="0" fontId="21" fillId="0" borderId="0" xfId="0" applyFont="1" applyProtection="1">
      <protection hidden="1"/>
    </xf>
    <xf numFmtId="0" fontId="26" fillId="0" borderId="0" xfId="0" applyFont="1" applyAlignment="1" applyProtection="1">
      <alignment horizontal="center"/>
    </xf>
    <xf numFmtId="0" fontId="26" fillId="0" borderId="0" xfId="0" applyFont="1" applyProtection="1"/>
    <xf numFmtId="0" fontId="27" fillId="0" borderId="0" xfId="0" applyFont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0" fontId="13" fillId="0" borderId="0" xfId="0" applyFont="1" applyProtection="1"/>
    <xf numFmtId="0" fontId="21" fillId="0" borderId="0" xfId="0" applyFont="1" applyBorder="1" applyProtection="1"/>
    <xf numFmtId="0" fontId="12" fillId="0" borderId="0" xfId="0" applyFont="1" applyProtection="1"/>
    <xf numFmtId="0" fontId="15" fillId="0" borderId="0" xfId="0" applyFont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wrapText="1"/>
    </xf>
    <xf numFmtId="0" fontId="11" fillId="0" borderId="4" xfId="0" applyFont="1" applyBorder="1" applyAlignment="1" applyProtection="1">
      <alignment horizontal="center" wrapText="1"/>
    </xf>
    <xf numFmtId="0" fontId="11" fillId="0" borderId="5" xfId="0" applyFont="1" applyBorder="1" applyAlignment="1" applyProtection="1">
      <alignment horizontal="center" wrapText="1"/>
    </xf>
    <xf numFmtId="0" fontId="11" fillId="0" borderId="2" xfId="0" applyFont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1" fillId="0" borderId="10" xfId="0" applyFont="1" applyBorder="1" applyAlignment="1" applyProtection="1">
      <alignment horizontal="center" wrapText="1"/>
    </xf>
    <xf numFmtId="0" fontId="11" fillId="0" borderId="13" xfId="0" applyFont="1" applyBorder="1" applyAlignment="1" applyProtection="1">
      <alignment horizontal="center" wrapText="1"/>
    </xf>
    <xf numFmtId="0" fontId="11" fillId="0" borderId="6" xfId="0" applyFont="1" applyBorder="1" applyAlignment="1" applyProtection="1">
      <alignment horizontal="center" wrapText="1"/>
    </xf>
    <xf numFmtId="0" fontId="11" fillId="0" borderId="14" xfId="0" applyFont="1" applyBorder="1" applyAlignment="1" applyProtection="1">
      <alignment horizontal="center" wrapText="1"/>
    </xf>
    <xf numFmtId="43" fontId="7" fillId="0" borderId="11" xfId="1" applyNumberFormat="1" applyFont="1" applyBorder="1" applyAlignment="1" applyProtection="1">
      <alignment horizontal="center" wrapText="1"/>
      <protection hidden="1"/>
    </xf>
    <xf numFmtId="43" fontId="7" fillId="0" borderId="7" xfId="1" applyNumberFormat="1" applyFont="1" applyBorder="1" applyAlignment="1" applyProtection="1">
      <alignment horizontal="center" wrapText="1"/>
      <protection hidden="1"/>
    </xf>
    <xf numFmtId="43" fontId="7" fillId="0" borderId="12" xfId="1" applyNumberFormat="1" applyFont="1" applyBorder="1" applyAlignment="1" applyProtection="1">
      <alignment horizontal="center" wrapText="1"/>
      <protection hidden="1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168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168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168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43" fontId="7" fillId="3" borderId="11" xfId="1" applyNumberFormat="1" applyFont="1" applyFill="1" applyBorder="1" applyAlignment="1" applyProtection="1">
      <alignment horizontal="center" wrapText="1"/>
      <protection locked="0"/>
    </xf>
    <xf numFmtId="43" fontId="7" fillId="3" borderId="7" xfId="1" applyNumberFormat="1" applyFont="1" applyFill="1" applyBorder="1" applyAlignment="1" applyProtection="1">
      <alignment horizontal="center" wrapText="1"/>
      <protection locked="0"/>
    </xf>
    <xf numFmtId="43" fontId="7" fillId="3" borderId="12" xfId="1" applyNumberFormat="1" applyFont="1" applyFill="1" applyBorder="1" applyAlignment="1" applyProtection="1">
      <alignment horizontal="center" wrapText="1"/>
      <protection locked="0"/>
    </xf>
    <xf numFmtId="44" fontId="7" fillId="3" borderId="13" xfId="2" applyFont="1" applyFill="1" applyBorder="1" applyAlignment="1" applyProtection="1">
      <alignment horizontal="center" wrapText="1"/>
      <protection locked="0"/>
    </xf>
    <xf numFmtId="44" fontId="7" fillId="3" borderId="6" xfId="2" applyFont="1" applyFill="1" applyBorder="1" applyAlignment="1" applyProtection="1">
      <alignment horizontal="center" wrapText="1"/>
      <protection locked="0"/>
    </xf>
    <xf numFmtId="44" fontId="7" fillId="3" borderId="14" xfId="2" applyFont="1" applyFill="1" applyBorder="1" applyAlignment="1" applyProtection="1">
      <alignment horizontal="center" wrapText="1"/>
      <protection locked="0"/>
    </xf>
    <xf numFmtId="164" fontId="7" fillId="0" borderId="11" xfId="2" applyNumberFormat="1" applyFont="1" applyBorder="1" applyAlignment="1" applyProtection="1">
      <alignment horizontal="center" wrapText="1"/>
      <protection hidden="1"/>
    </xf>
    <xf numFmtId="164" fontId="7" fillId="0" borderId="7" xfId="2" applyNumberFormat="1" applyFont="1" applyBorder="1" applyAlignment="1" applyProtection="1">
      <alignment horizontal="center" wrapText="1"/>
      <protection hidden="1"/>
    </xf>
    <xf numFmtId="164" fontId="7" fillId="0" borderId="12" xfId="2" applyNumberFormat="1" applyFont="1" applyBorder="1" applyAlignment="1" applyProtection="1">
      <alignment horizontal="center" wrapText="1"/>
      <protection hidden="1"/>
    </xf>
    <xf numFmtId="0" fontId="11" fillId="0" borderId="1" xfId="0" applyFont="1" applyBorder="1" applyAlignment="1" applyProtection="1">
      <alignment horizontal="center"/>
    </xf>
    <xf numFmtId="44" fontId="7" fillId="0" borderId="13" xfId="2" applyFont="1" applyFill="1" applyBorder="1" applyAlignment="1" applyProtection="1">
      <alignment horizontal="center" wrapText="1"/>
      <protection hidden="1"/>
    </xf>
    <xf numFmtId="44" fontId="7" fillId="0" borderId="6" xfId="2" applyFont="1" applyFill="1" applyBorder="1" applyAlignment="1" applyProtection="1">
      <alignment horizontal="center" wrapText="1"/>
      <protection hidden="1"/>
    </xf>
    <xf numFmtId="44" fontId="7" fillId="0" borderId="14" xfId="2" applyFont="1" applyFill="1" applyBorder="1" applyAlignment="1" applyProtection="1">
      <alignment horizontal="center" wrapText="1"/>
      <protection hidden="1"/>
    </xf>
    <xf numFmtId="0" fontId="12" fillId="2" borderId="28" xfId="0" applyFont="1" applyFill="1" applyBorder="1" applyAlignment="1" applyProtection="1">
      <alignment horizontal="center"/>
    </xf>
    <xf numFmtId="0" fontId="18" fillId="2" borderId="29" xfId="0" applyFont="1" applyFill="1" applyBorder="1" applyAlignment="1" applyProtection="1">
      <alignment horizontal="right"/>
    </xf>
    <xf numFmtId="0" fontId="18" fillId="2" borderId="30" xfId="0" applyFont="1" applyFill="1" applyBorder="1" applyAlignment="1" applyProtection="1">
      <alignment horizontal="right"/>
    </xf>
    <xf numFmtId="0" fontId="18" fillId="2" borderId="32" xfId="0" applyFont="1" applyFill="1" applyBorder="1" applyAlignment="1" applyProtection="1">
      <alignment horizontal="right"/>
    </xf>
    <xf numFmtId="0" fontId="18" fillId="2" borderId="33" xfId="0" applyFont="1" applyFill="1" applyBorder="1" applyAlignment="1" applyProtection="1">
      <alignment horizontal="right"/>
    </xf>
    <xf numFmtId="0" fontId="9" fillId="0" borderId="11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44" fontId="7" fillId="0" borderId="36" xfId="0" applyNumberFormat="1" applyFont="1" applyBorder="1" applyAlignment="1" applyProtection="1">
      <alignment horizontal="center"/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37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9" fillId="0" borderId="3" xfId="0" applyFont="1" applyBorder="1" applyAlignment="1" applyProtection="1">
      <alignment horizontal="center" wrapText="1"/>
    </xf>
    <xf numFmtId="0" fontId="9" fillId="0" borderId="4" xfId="0" applyFont="1" applyBorder="1" applyAlignment="1" applyProtection="1">
      <alignment horizontal="center" wrapText="1"/>
    </xf>
    <xf numFmtId="0" fontId="9" fillId="0" borderId="5" xfId="0" applyFont="1" applyBorder="1" applyAlignment="1" applyProtection="1">
      <alignment horizontal="center" wrapText="1"/>
    </xf>
    <xf numFmtId="0" fontId="9" fillId="0" borderId="2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9" fillId="0" borderId="10" xfId="0" applyFont="1" applyBorder="1" applyAlignment="1" applyProtection="1">
      <alignment horizontal="center" wrapText="1"/>
    </xf>
    <xf numFmtId="0" fontId="9" fillId="0" borderId="13" xfId="0" applyFont="1" applyBorder="1" applyAlignment="1" applyProtection="1">
      <alignment horizontal="center" wrapText="1"/>
    </xf>
    <xf numFmtId="0" fontId="9" fillId="0" borderId="6" xfId="0" applyFont="1" applyBorder="1" applyAlignment="1" applyProtection="1">
      <alignment horizontal="center" wrapText="1"/>
    </xf>
    <xf numFmtId="0" fontId="9" fillId="0" borderId="14" xfId="0" applyFont="1" applyBorder="1" applyAlignment="1" applyProtection="1">
      <alignment horizontal="center" wrapText="1"/>
    </xf>
    <xf numFmtId="0" fontId="15" fillId="3" borderId="1" xfId="0" applyFont="1" applyFill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 wrapText="1"/>
    </xf>
    <xf numFmtId="0" fontId="10" fillId="0" borderId="4" xfId="0" applyFont="1" applyBorder="1" applyAlignment="1" applyProtection="1">
      <alignment horizontal="center" wrapText="1"/>
    </xf>
    <xf numFmtId="0" fontId="10" fillId="0" borderId="5" xfId="0" applyFont="1" applyBorder="1" applyAlignment="1" applyProtection="1">
      <alignment horizontal="center" wrapText="1"/>
    </xf>
    <xf numFmtId="0" fontId="10" fillId="0" borderId="2" xfId="0" applyFont="1" applyBorder="1" applyAlignment="1" applyProtection="1">
      <alignment horizontal="center" wrapText="1"/>
    </xf>
    <xf numFmtId="0" fontId="10" fillId="0" borderId="0" xfId="0" applyFont="1" applyBorder="1" applyAlignment="1" applyProtection="1">
      <alignment horizontal="center" wrapText="1"/>
    </xf>
    <xf numFmtId="0" fontId="10" fillId="0" borderId="10" xfId="0" applyFont="1" applyBorder="1" applyAlignment="1" applyProtection="1">
      <alignment horizontal="center" wrapText="1"/>
    </xf>
    <xf numFmtId="0" fontId="10" fillId="0" borderId="13" xfId="0" applyFont="1" applyBorder="1" applyAlignment="1" applyProtection="1">
      <alignment horizontal="center" wrapText="1"/>
    </xf>
    <xf numFmtId="0" fontId="10" fillId="0" borderId="6" xfId="0" applyFont="1" applyBorder="1" applyAlignment="1" applyProtection="1">
      <alignment horizontal="center" wrapText="1"/>
    </xf>
    <xf numFmtId="0" fontId="10" fillId="0" borderId="14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15" fillId="3" borderId="1" xfId="0" applyFont="1" applyFill="1" applyBorder="1" applyAlignment="1" applyProtection="1">
      <alignment horizontal="center" wrapText="1"/>
      <protection locked="0"/>
    </xf>
    <xf numFmtId="0" fontId="7" fillId="0" borderId="47" xfId="0" applyNumberFormat="1" applyFont="1" applyBorder="1" applyAlignment="1" applyProtection="1">
      <alignment horizontal="center"/>
      <protection hidden="1"/>
    </xf>
    <xf numFmtId="0" fontId="7" fillId="0" borderId="18" xfId="0" applyNumberFormat="1" applyFont="1" applyBorder="1" applyAlignment="1" applyProtection="1">
      <alignment horizontal="center"/>
      <protection hidden="1"/>
    </xf>
    <xf numFmtId="0" fontId="7" fillId="3" borderId="58" xfId="0" applyNumberFormat="1" applyFont="1" applyFill="1" applyBorder="1" applyAlignment="1" applyProtection="1">
      <alignment horizontal="center"/>
      <protection locked="0" hidden="1"/>
    </xf>
    <xf numFmtId="0" fontId="7" fillId="3" borderId="59" xfId="0" applyNumberFormat="1" applyFont="1" applyFill="1" applyBorder="1" applyAlignment="1" applyProtection="1">
      <alignment horizontal="center"/>
      <protection locked="0" hidden="1"/>
    </xf>
    <xf numFmtId="0" fontId="7" fillId="3" borderId="60" xfId="0" applyNumberFormat="1" applyFont="1" applyFill="1" applyBorder="1" applyAlignment="1" applyProtection="1">
      <alignment horizontal="center"/>
      <protection locked="0" hidden="1"/>
    </xf>
    <xf numFmtId="43" fontId="7" fillId="0" borderId="36" xfId="0" applyNumberFormat="1" applyFont="1" applyBorder="1" applyAlignment="1" applyProtection="1">
      <alignment horizontal="center"/>
      <protection hidden="1"/>
    </xf>
    <xf numFmtId="0" fontId="7" fillId="4" borderId="23" xfId="0" applyFont="1" applyFill="1" applyBorder="1" applyAlignment="1" applyProtection="1">
      <alignment horizontal="center"/>
      <protection hidden="1"/>
    </xf>
    <xf numFmtId="0" fontId="7" fillId="4" borderId="8" xfId="0" applyFont="1" applyFill="1" applyBorder="1" applyAlignment="1" applyProtection="1">
      <alignment horizontal="center"/>
      <protection hidden="1"/>
    </xf>
    <xf numFmtId="0" fontId="7" fillId="4" borderId="20" xfId="0" applyFont="1" applyFill="1" applyBorder="1" applyAlignment="1" applyProtection="1">
      <alignment horizontal="center"/>
      <protection hidden="1"/>
    </xf>
    <xf numFmtId="0" fontId="7" fillId="4" borderId="21" xfId="0" applyFont="1" applyFill="1" applyBorder="1" applyAlignment="1" applyProtection="1">
      <alignment horizontal="center"/>
      <protection hidden="1"/>
    </xf>
    <xf numFmtId="0" fontId="7" fillId="4" borderId="9" xfId="0" applyFont="1" applyFill="1" applyBorder="1" applyAlignment="1" applyProtection="1">
      <alignment horizontal="center"/>
      <protection hidden="1"/>
    </xf>
    <xf numFmtId="0" fontId="7" fillId="4" borderId="22" xfId="0" applyFont="1" applyFill="1" applyBorder="1" applyAlignment="1" applyProtection="1">
      <alignment horizontal="center"/>
      <protection hidden="1"/>
    </xf>
    <xf numFmtId="0" fontId="7" fillId="0" borderId="11" xfId="0" applyNumberFormat="1" applyFont="1" applyBorder="1" applyAlignment="1" applyProtection="1">
      <alignment horizontal="center"/>
      <protection hidden="1"/>
    </xf>
    <xf numFmtId="0" fontId="7" fillId="0" borderId="7" xfId="0" applyNumberFormat="1" applyFont="1" applyBorder="1" applyAlignment="1" applyProtection="1">
      <alignment horizontal="center"/>
      <protection hidden="1"/>
    </xf>
    <xf numFmtId="0" fontId="7" fillId="3" borderId="61" xfId="0" applyNumberFormat="1" applyFont="1" applyFill="1" applyBorder="1" applyAlignment="1" applyProtection="1">
      <alignment horizontal="center"/>
      <protection locked="0" hidden="1"/>
    </xf>
    <xf numFmtId="0" fontId="7" fillId="3" borderId="7" xfId="0" applyNumberFormat="1" applyFont="1" applyFill="1" applyBorder="1" applyAlignment="1" applyProtection="1">
      <alignment horizontal="center"/>
      <protection locked="0" hidden="1"/>
    </xf>
    <xf numFmtId="0" fontId="7" fillId="3" borderId="62" xfId="0" applyNumberFormat="1" applyFont="1" applyFill="1" applyBorder="1" applyAlignment="1" applyProtection="1">
      <alignment horizontal="center"/>
      <protection locked="0" hidden="1"/>
    </xf>
    <xf numFmtId="0" fontId="7" fillId="3" borderId="0" xfId="0" applyFont="1" applyFill="1" applyBorder="1" applyAlignment="1" applyProtection="1">
      <alignment horizontal="left"/>
      <protection locked="0"/>
    </xf>
    <xf numFmtId="0" fontId="7" fillId="3" borderId="6" xfId="0" applyFont="1" applyFill="1" applyBorder="1" applyAlignment="1" applyProtection="1">
      <alignment horizontal="left"/>
      <protection locked="0"/>
    </xf>
    <xf numFmtId="0" fontId="12" fillId="2" borderId="27" xfId="0" applyFont="1" applyFill="1" applyBorder="1" applyAlignment="1" applyProtection="1">
      <alignment horizontal="center"/>
    </xf>
    <xf numFmtId="49" fontId="7" fillId="3" borderId="66" xfId="0" applyNumberFormat="1" applyFont="1" applyFill="1" applyBorder="1" applyAlignment="1" applyProtection="1">
      <alignment horizontal="center"/>
      <protection locked="0"/>
    </xf>
    <xf numFmtId="49" fontId="7" fillId="3" borderId="7" xfId="0" applyNumberFormat="1" applyFont="1" applyFill="1" applyBorder="1" applyAlignment="1" applyProtection="1">
      <alignment horizontal="center"/>
      <protection locked="0"/>
    </xf>
    <xf numFmtId="49" fontId="7" fillId="3" borderId="12" xfId="0" applyNumberFormat="1" applyFont="1" applyFill="1" applyBorder="1" applyAlignment="1" applyProtection="1">
      <alignment horizontal="center"/>
      <protection locked="0"/>
    </xf>
    <xf numFmtId="49" fontId="7" fillId="3" borderId="67" xfId="0" applyNumberFormat="1" applyFont="1" applyFill="1" applyBorder="1" applyAlignment="1" applyProtection="1">
      <alignment horizontal="center"/>
      <protection locked="0"/>
    </xf>
    <xf numFmtId="49" fontId="7" fillId="3" borderId="19" xfId="0" applyNumberFormat="1" applyFont="1" applyFill="1" applyBorder="1" applyAlignment="1" applyProtection="1">
      <alignment horizontal="center"/>
      <protection locked="0"/>
    </xf>
    <xf numFmtId="49" fontId="7" fillId="3" borderId="56" xfId="0" applyNumberFormat="1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0" fontId="11" fillId="0" borderId="13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/>
    </xf>
    <xf numFmtId="44" fontId="7" fillId="0" borderId="30" xfId="2" applyNumberFormat="1" applyFont="1" applyBorder="1" applyAlignment="1" applyProtection="1">
      <alignment horizontal="center"/>
      <protection hidden="1"/>
    </xf>
    <xf numFmtId="44" fontId="7" fillId="0" borderId="31" xfId="2" applyNumberFormat="1" applyFont="1" applyBorder="1" applyAlignment="1" applyProtection="1">
      <alignment horizontal="center"/>
      <protection hidden="1"/>
    </xf>
    <xf numFmtId="43" fontId="7" fillId="0" borderId="46" xfId="2" applyNumberFormat="1" applyFont="1" applyBorder="1" applyAlignment="1" applyProtection="1">
      <alignment horizontal="center"/>
      <protection hidden="1"/>
    </xf>
    <xf numFmtId="43" fontId="7" fillId="0" borderId="44" xfId="2" applyNumberFormat="1" applyFont="1" applyBorder="1" applyAlignment="1" applyProtection="1">
      <alignment horizontal="center"/>
      <protection hidden="1"/>
    </xf>
    <xf numFmtId="44" fontId="9" fillId="0" borderId="43" xfId="0" applyNumberFormat="1" applyFont="1" applyBorder="1" applyAlignment="1" applyProtection="1">
      <alignment horizontal="center"/>
      <protection hidden="1"/>
    </xf>
    <xf numFmtId="44" fontId="9" fillId="0" borderId="45" xfId="0" applyNumberFormat="1" applyFont="1" applyBorder="1" applyAlignment="1" applyProtection="1">
      <alignment horizontal="center"/>
      <protection hidden="1"/>
    </xf>
    <xf numFmtId="44" fontId="9" fillId="0" borderId="33" xfId="0" applyNumberFormat="1" applyFont="1" applyBorder="1" applyAlignment="1" applyProtection="1">
      <alignment horizontal="center"/>
      <protection hidden="1"/>
    </xf>
    <xf numFmtId="44" fontId="9" fillId="0" borderId="34" xfId="0" applyNumberFormat="1" applyFont="1" applyBorder="1" applyAlignment="1" applyProtection="1">
      <alignment horizontal="center"/>
      <protection hidden="1"/>
    </xf>
    <xf numFmtId="0" fontId="25" fillId="2" borderId="24" xfId="0" applyFont="1" applyFill="1" applyBorder="1" applyAlignment="1" applyProtection="1">
      <alignment horizontal="center" vertical="center" wrapText="1"/>
    </xf>
    <xf numFmtId="0" fontId="25" fillId="2" borderId="25" xfId="0" applyFont="1" applyFill="1" applyBorder="1" applyAlignment="1" applyProtection="1">
      <alignment horizontal="center" vertical="center" wrapText="1"/>
    </xf>
    <xf numFmtId="0" fontId="25" fillId="2" borderId="26" xfId="0" applyFont="1" applyFill="1" applyBorder="1" applyAlignment="1" applyProtection="1">
      <alignment horizontal="center" vertical="center" wrapText="1"/>
    </xf>
    <xf numFmtId="0" fontId="25" fillId="2" borderId="29" xfId="0" applyFont="1" applyFill="1" applyBorder="1" applyAlignment="1" applyProtection="1">
      <alignment horizontal="center" vertical="center" wrapText="1"/>
    </xf>
    <xf numFmtId="0" fontId="25" fillId="2" borderId="30" xfId="0" applyFont="1" applyFill="1" applyBorder="1" applyAlignment="1" applyProtection="1">
      <alignment horizontal="center" vertical="center" wrapText="1"/>
    </xf>
    <xf numFmtId="0" fontId="25" fillId="2" borderId="31" xfId="0" applyFont="1" applyFill="1" applyBorder="1" applyAlignment="1" applyProtection="1">
      <alignment horizontal="center" vertical="center" wrapText="1"/>
    </xf>
    <xf numFmtId="0" fontId="7" fillId="3" borderId="63" xfId="0" applyNumberFormat="1" applyFont="1" applyFill="1" applyBorder="1" applyAlignment="1" applyProtection="1">
      <alignment horizontal="center"/>
      <protection locked="0" hidden="1"/>
    </xf>
    <xf numFmtId="0" fontId="7" fillId="3" borderId="64" xfId="0" applyNumberFormat="1" applyFont="1" applyFill="1" applyBorder="1" applyAlignment="1" applyProtection="1">
      <alignment horizontal="center"/>
      <protection locked="0" hidden="1"/>
    </xf>
    <xf numFmtId="0" fontId="7" fillId="3" borderId="65" xfId="0" applyNumberFormat="1" applyFont="1" applyFill="1" applyBorder="1" applyAlignment="1" applyProtection="1">
      <alignment horizontal="center"/>
      <protection locked="0" hidden="1"/>
    </xf>
    <xf numFmtId="0" fontId="7" fillId="0" borderId="17" xfId="0" applyNumberFormat="1" applyFont="1" applyBorder="1" applyAlignment="1" applyProtection="1">
      <alignment horizontal="center"/>
      <protection hidden="1"/>
    </xf>
    <xf numFmtId="0" fontId="7" fillId="0" borderId="15" xfId="0" applyNumberFormat="1" applyFont="1" applyBorder="1" applyAlignment="1" applyProtection="1">
      <alignment horizontal="center"/>
      <protection hidden="1"/>
    </xf>
    <xf numFmtId="0" fontId="6" fillId="2" borderId="41" xfId="0" applyFont="1" applyFill="1" applyBorder="1" applyAlignment="1" applyProtection="1">
      <alignment horizontal="right"/>
    </xf>
    <xf numFmtId="0" fontId="6" fillId="2" borderId="42" xfId="0" applyFont="1" applyFill="1" applyBorder="1" applyAlignment="1" applyProtection="1">
      <alignment horizontal="right"/>
    </xf>
    <xf numFmtId="166" fontId="6" fillId="2" borderId="41" xfId="0" applyNumberFormat="1" applyFont="1" applyFill="1" applyBorder="1" applyAlignment="1" applyProtection="1">
      <alignment horizontal="right"/>
    </xf>
    <xf numFmtId="166" fontId="6" fillId="2" borderId="42" xfId="0" applyNumberFormat="1" applyFont="1" applyFill="1" applyBorder="1" applyAlignment="1" applyProtection="1">
      <alignment horizontal="right"/>
    </xf>
    <xf numFmtId="49" fontId="7" fillId="3" borderId="68" xfId="0" applyNumberFormat="1" applyFont="1" applyFill="1" applyBorder="1" applyAlignment="1" applyProtection="1">
      <alignment horizontal="center"/>
      <protection locked="0"/>
    </xf>
    <xf numFmtId="49" fontId="7" fillId="3" borderId="15" xfId="0" applyNumberFormat="1" applyFont="1" applyFill="1" applyBorder="1" applyAlignment="1" applyProtection="1">
      <alignment horizontal="center"/>
      <protection locked="0"/>
    </xf>
    <xf numFmtId="49" fontId="7" fillId="3" borderId="16" xfId="0" applyNumberFormat="1" applyFont="1" applyFill="1" applyBorder="1" applyAlignment="1" applyProtection="1">
      <alignment horizontal="center"/>
      <protection locked="0"/>
    </xf>
    <xf numFmtId="0" fontId="12" fillId="2" borderId="42" xfId="0" applyFont="1" applyFill="1" applyBorder="1" applyAlignment="1" applyProtection="1">
      <alignment horizontal="center"/>
    </xf>
    <xf numFmtId="0" fontId="12" fillId="2" borderId="57" xfId="0" applyFont="1" applyFill="1" applyBorder="1" applyAlignment="1" applyProtection="1">
      <alignment horizontal="center"/>
    </xf>
    <xf numFmtId="0" fontId="13" fillId="2" borderId="35" xfId="0" applyFont="1" applyFill="1" applyBorder="1" applyAlignment="1" applyProtection="1">
      <alignment horizontal="right" vertical="center"/>
    </xf>
    <xf numFmtId="0" fontId="13" fillId="2" borderId="36" xfId="0" applyFont="1" applyFill="1" applyBorder="1" applyAlignment="1" applyProtection="1">
      <alignment horizontal="right" vertical="center"/>
    </xf>
    <xf numFmtId="0" fontId="13" fillId="2" borderId="38" xfId="0" applyFont="1" applyFill="1" applyBorder="1" applyAlignment="1" applyProtection="1">
      <alignment horizontal="right" vertical="center"/>
    </xf>
    <xf numFmtId="0" fontId="13" fillId="2" borderId="39" xfId="0" applyFont="1" applyFill="1" applyBorder="1" applyAlignment="1" applyProtection="1">
      <alignment horizontal="right" vertical="center"/>
    </xf>
    <xf numFmtId="0" fontId="6" fillId="2" borderId="24" xfId="0" applyFont="1" applyFill="1" applyBorder="1" applyAlignment="1" applyProtection="1">
      <alignment horizontal="center" vertical="center"/>
    </xf>
    <xf numFmtId="0" fontId="6" fillId="2" borderId="25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 vertical="top" wrapText="1"/>
    </xf>
    <xf numFmtId="14" fontId="14" fillId="6" borderId="0" xfId="0" applyNumberFormat="1" applyFont="1" applyFill="1" applyAlignment="1" applyProtection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P46"/>
  <sheetViews>
    <sheetView showGridLines="0" tabSelected="1" zoomScaleNormal="100" workbookViewId="0">
      <pane ySplit="15" topLeftCell="A28" activePane="bottomLeft" state="frozen"/>
      <selection pane="bottomLeft" activeCell="A11" sqref="A11:O11"/>
    </sheetView>
  </sheetViews>
  <sheetFormatPr defaultColWidth="3.33203125" defaultRowHeight="14.4" customHeight="1" x14ac:dyDescent="0.3"/>
  <cols>
    <col min="1" max="62" width="3.33203125" style="2"/>
    <col min="63" max="63" width="3.33203125" style="2" customWidth="1"/>
    <col min="64" max="64" width="3.33203125" style="2"/>
    <col min="65" max="65" width="6" style="43" bestFit="1" customWidth="1"/>
    <col min="66" max="66" width="21.5546875" style="27" bestFit="1" customWidth="1"/>
    <col min="67" max="67" width="6" style="27" bestFit="1" customWidth="1"/>
    <col min="68" max="68" width="3.33203125" style="2" customWidth="1"/>
    <col min="69" max="16384" width="3.33203125" style="2"/>
  </cols>
  <sheetData>
    <row r="1" spans="1:67" ht="77.25" customHeight="1" x14ac:dyDescent="0.3">
      <c r="A1" s="186" t="s">
        <v>45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</row>
    <row r="3" spans="1:67" ht="24.6" x14ac:dyDescent="0.4">
      <c r="A3" s="96" t="s">
        <v>19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</row>
    <row r="4" spans="1:67" ht="14.4" customHeight="1" x14ac:dyDescent="0.3">
      <c r="A4" s="97" t="s">
        <v>20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</row>
    <row r="6" spans="1:67" ht="16.2" customHeight="1" x14ac:dyDescent="0.3">
      <c r="B6" s="7"/>
      <c r="F6" s="51" t="s">
        <v>9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BB6" s="7"/>
      <c r="BC6" s="7"/>
      <c r="BD6" s="7"/>
    </row>
    <row r="7" spans="1:67" ht="16.2" customHeight="1" x14ac:dyDescent="0.3">
      <c r="A7" s="7"/>
      <c r="B7" s="7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BB7" s="7"/>
      <c r="BC7" s="7"/>
      <c r="BD7" s="7"/>
    </row>
    <row r="8" spans="1:67" ht="16.2" customHeight="1" x14ac:dyDescent="0.3">
      <c r="A8" s="7"/>
      <c r="B8" s="7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BB8" s="7"/>
      <c r="BC8" s="7"/>
      <c r="BD8" s="7"/>
    </row>
    <row r="9" spans="1:67" ht="14.4" customHeight="1" x14ac:dyDescent="0.3">
      <c r="A9" s="3"/>
    </row>
    <row r="10" spans="1:67" s="25" customFormat="1" ht="14.4" customHeight="1" x14ac:dyDescent="0.3">
      <c r="A10" s="79" t="s">
        <v>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 t="s">
        <v>8</v>
      </c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 t="s">
        <v>6</v>
      </c>
      <c r="AQ10" s="79"/>
      <c r="AR10" s="79"/>
      <c r="AS10" s="79"/>
      <c r="AT10" s="79"/>
      <c r="AU10" s="79"/>
      <c r="AV10" s="79"/>
      <c r="AW10" s="79"/>
      <c r="AX10" s="79"/>
      <c r="AY10" s="79" t="s">
        <v>43</v>
      </c>
      <c r="AZ10" s="79"/>
      <c r="BA10" s="79"/>
      <c r="BB10" s="79"/>
      <c r="BC10" s="79"/>
      <c r="BD10" s="79"/>
      <c r="BM10" s="45"/>
      <c r="BN10" s="48"/>
      <c r="BO10" s="48"/>
    </row>
    <row r="11" spans="1:67" ht="28.95" customHeight="1" x14ac:dyDescent="0.3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</row>
    <row r="12" spans="1:67" s="5" customFormat="1" ht="14.4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F12" s="1"/>
      <c r="AG12" s="1"/>
      <c r="AH12" s="1"/>
      <c r="AI12" s="1"/>
      <c r="AJ12" s="1"/>
      <c r="AK12" s="1"/>
      <c r="AL12" s="1"/>
      <c r="AM12" s="1"/>
      <c r="BM12" s="46"/>
      <c r="BN12" s="49"/>
      <c r="BO12" s="49"/>
    </row>
    <row r="13" spans="1:67" s="4" customFormat="1" ht="14.4" customHeight="1" x14ac:dyDescent="0.3">
      <c r="A13" s="79" t="s">
        <v>0</v>
      </c>
      <c r="B13" s="79"/>
      <c r="C13" s="79"/>
      <c r="D13" s="117" t="s">
        <v>22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100"/>
      <c r="U13" s="98" t="s">
        <v>39</v>
      </c>
      <c r="V13" s="99"/>
      <c r="W13" s="99"/>
      <c r="X13" s="100"/>
      <c r="Y13" s="88" t="s">
        <v>3</v>
      </c>
      <c r="Z13" s="89"/>
      <c r="AA13" s="89"/>
      <c r="AB13" s="89"/>
      <c r="AC13" s="89"/>
      <c r="AD13" s="89"/>
      <c r="AE13" s="89"/>
      <c r="AF13" s="90"/>
      <c r="AG13" s="108" t="s">
        <v>38</v>
      </c>
      <c r="AH13" s="109"/>
      <c r="AI13" s="109"/>
      <c r="AJ13" s="110"/>
      <c r="AK13" s="52" t="s">
        <v>21</v>
      </c>
      <c r="AL13" s="53"/>
      <c r="AM13" s="53"/>
      <c r="AN13" s="54"/>
      <c r="AO13" s="52" t="s">
        <v>23</v>
      </c>
      <c r="AP13" s="53"/>
      <c r="AQ13" s="53"/>
      <c r="AR13" s="54"/>
      <c r="AS13" s="52" t="s">
        <v>18</v>
      </c>
      <c r="AT13" s="53"/>
      <c r="AU13" s="53"/>
      <c r="AV13" s="54"/>
      <c r="AW13" s="52" t="s">
        <v>4</v>
      </c>
      <c r="AX13" s="53"/>
      <c r="AY13" s="53"/>
      <c r="AZ13" s="54"/>
      <c r="BA13" s="52" t="s">
        <v>24</v>
      </c>
      <c r="BB13" s="53"/>
      <c r="BC13" s="53"/>
      <c r="BD13" s="54"/>
      <c r="BM13" s="47"/>
      <c r="BN13" s="50"/>
      <c r="BO13" s="50"/>
    </row>
    <row r="14" spans="1:67" s="4" customFormat="1" ht="14.4" customHeight="1" x14ac:dyDescent="0.3">
      <c r="A14" s="79"/>
      <c r="B14" s="79"/>
      <c r="C14" s="79"/>
      <c r="D14" s="101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3"/>
      <c r="U14" s="101"/>
      <c r="V14" s="102"/>
      <c r="W14" s="102"/>
      <c r="X14" s="103"/>
      <c r="Y14" s="145" t="s">
        <v>1</v>
      </c>
      <c r="Z14" s="146"/>
      <c r="AA14" s="146"/>
      <c r="AB14" s="147"/>
      <c r="AC14" s="146" t="s">
        <v>2</v>
      </c>
      <c r="AD14" s="146"/>
      <c r="AE14" s="146"/>
      <c r="AF14" s="147"/>
      <c r="AG14" s="111"/>
      <c r="AH14" s="112"/>
      <c r="AI14" s="112"/>
      <c r="AJ14" s="113"/>
      <c r="AK14" s="55"/>
      <c r="AL14" s="56"/>
      <c r="AM14" s="56"/>
      <c r="AN14" s="57"/>
      <c r="AO14" s="55"/>
      <c r="AP14" s="56"/>
      <c r="AQ14" s="56"/>
      <c r="AR14" s="57"/>
      <c r="AS14" s="55"/>
      <c r="AT14" s="56"/>
      <c r="AU14" s="56"/>
      <c r="AV14" s="57"/>
      <c r="AW14" s="55"/>
      <c r="AX14" s="56"/>
      <c r="AY14" s="56"/>
      <c r="AZ14" s="57"/>
      <c r="BA14" s="55"/>
      <c r="BB14" s="56"/>
      <c r="BC14" s="56"/>
      <c r="BD14" s="57"/>
      <c r="BM14" s="47"/>
      <c r="BN14" s="50"/>
      <c r="BO14" s="50"/>
    </row>
    <row r="15" spans="1:67" s="4" customFormat="1" ht="14.4" customHeight="1" x14ac:dyDescent="0.3">
      <c r="A15" s="79"/>
      <c r="B15" s="79"/>
      <c r="C15" s="79"/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6"/>
      <c r="U15" s="104"/>
      <c r="V15" s="105"/>
      <c r="W15" s="105"/>
      <c r="X15" s="106"/>
      <c r="Y15" s="148"/>
      <c r="Z15" s="149"/>
      <c r="AA15" s="149"/>
      <c r="AB15" s="150"/>
      <c r="AC15" s="149"/>
      <c r="AD15" s="149"/>
      <c r="AE15" s="149"/>
      <c r="AF15" s="150"/>
      <c r="AG15" s="114"/>
      <c r="AH15" s="115"/>
      <c r="AI15" s="115"/>
      <c r="AJ15" s="116"/>
      <c r="AK15" s="58"/>
      <c r="AL15" s="59"/>
      <c r="AM15" s="59"/>
      <c r="AN15" s="60"/>
      <c r="AO15" s="58"/>
      <c r="AP15" s="59"/>
      <c r="AQ15" s="59"/>
      <c r="AR15" s="60"/>
      <c r="AS15" s="58"/>
      <c r="AT15" s="59"/>
      <c r="AU15" s="59"/>
      <c r="AV15" s="60"/>
      <c r="AW15" s="58"/>
      <c r="AX15" s="59"/>
      <c r="AY15" s="59"/>
      <c r="AZ15" s="60"/>
      <c r="BA15" s="58"/>
      <c r="BB15" s="59"/>
      <c r="BC15" s="59"/>
      <c r="BD15" s="60"/>
      <c r="BM15" s="47"/>
      <c r="BN15" s="50"/>
      <c r="BO15" s="50"/>
    </row>
    <row r="16" spans="1:67" s="4" customFormat="1" ht="33" customHeight="1" x14ac:dyDescent="0.3">
      <c r="A16" s="67"/>
      <c r="B16" s="68"/>
      <c r="C16" s="69"/>
      <c r="D16" s="64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6"/>
      <c r="U16" s="64" t="s">
        <v>29</v>
      </c>
      <c r="V16" s="65"/>
      <c r="W16" s="65"/>
      <c r="X16" s="66"/>
      <c r="Y16" s="70"/>
      <c r="Z16" s="71"/>
      <c r="AA16" s="71"/>
      <c r="AB16" s="72"/>
      <c r="AC16" s="70"/>
      <c r="AD16" s="71"/>
      <c r="AE16" s="71"/>
      <c r="AF16" s="72"/>
      <c r="AG16" s="70"/>
      <c r="AH16" s="71"/>
      <c r="AI16" s="71"/>
      <c r="AJ16" s="72"/>
      <c r="AK16" s="61">
        <f>IF(AG16&gt;=(AC16-Y16),0,AC16-Y16-AG16)</f>
        <v>0</v>
      </c>
      <c r="AL16" s="62"/>
      <c r="AM16" s="62"/>
      <c r="AN16" s="63"/>
      <c r="AO16" s="76">
        <f>IF(A16="",0,IF(A16&gt;=Rates!$D$5,VLOOKUP(U16,rates2,3),VLOOKUP(U16,rates2,2)))</f>
        <v>0</v>
      </c>
      <c r="AP16" s="77"/>
      <c r="AQ16" s="77"/>
      <c r="AR16" s="78"/>
      <c r="AS16" s="61">
        <f>ROUND(AK16*AO16,2)</f>
        <v>0</v>
      </c>
      <c r="AT16" s="62"/>
      <c r="AU16" s="62"/>
      <c r="AV16" s="63"/>
      <c r="AW16" s="73"/>
      <c r="AX16" s="74"/>
      <c r="AY16" s="74"/>
      <c r="AZ16" s="75"/>
      <c r="BA16" s="80">
        <f>AS16+AW16</f>
        <v>0</v>
      </c>
      <c r="BB16" s="81"/>
      <c r="BC16" s="81"/>
      <c r="BD16" s="82"/>
      <c r="BM16" s="47"/>
      <c r="BN16" s="50"/>
      <c r="BO16" s="50"/>
    </row>
    <row r="17" spans="1:67" s="4" customFormat="1" ht="33" customHeight="1" x14ac:dyDescent="0.3">
      <c r="A17" s="67"/>
      <c r="B17" s="68"/>
      <c r="C17" s="69"/>
      <c r="D17" s="64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6"/>
      <c r="U17" s="64" t="s">
        <v>29</v>
      </c>
      <c r="V17" s="65"/>
      <c r="W17" s="65"/>
      <c r="X17" s="66"/>
      <c r="Y17" s="70"/>
      <c r="Z17" s="71"/>
      <c r="AA17" s="71"/>
      <c r="AB17" s="72"/>
      <c r="AC17" s="70"/>
      <c r="AD17" s="71"/>
      <c r="AE17" s="71"/>
      <c r="AF17" s="72"/>
      <c r="AG17" s="70"/>
      <c r="AH17" s="71"/>
      <c r="AI17" s="71"/>
      <c r="AJ17" s="72"/>
      <c r="AK17" s="61">
        <f t="shared" ref="AK17:AK30" si="0">IF(AG17&gt;=(AC17-Y17),0,AC17-Y17-AG17)</f>
        <v>0</v>
      </c>
      <c r="AL17" s="62"/>
      <c r="AM17" s="62"/>
      <c r="AN17" s="63"/>
      <c r="AO17" s="76">
        <f>IF(A17="",0,IF(A17&gt;=Rates!$D$5,VLOOKUP(U17,rates2,3),VLOOKUP(U17,rates2,2)))</f>
        <v>0</v>
      </c>
      <c r="AP17" s="77"/>
      <c r="AQ17" s="77"/>
      <c r="AR17" s="78"/>
      <c r="AS17" s="61">
        <f t="shared" ref="AS17:AS30" si="1">ROUND(AK17*AO17,2)</f>
        <v>0</v>
      </c>
      <c r="AT17" s="62"/>
      <c r="AU17" s="62"/>
      <c r="AV17" s="63"/>
      <c r="AW17" s="73"/>
      <c r="AX17" s="74"/>
      <c r="AY17" s="74"/>
      <c r="AZ17" s="75"/>
      <c r="BA17" s="80">
        <f t="shared" ref="BA17:BA30" si="2">AS17+AW17</f>
        <v>0</v>
      </c>
      <c r="BB17" s="81"/>
      <c r="BC17" s="81"/>
      <c r="BD17" s="82"/>
      <c r="BM17" s="47"/>
      <c r="BN17" s="50"/>
      <c r="BO17" s="50"/>
    </row>
    <row r="18" spans="1:67" s="4" customFormat="1" ht="33" customHeight="1" x14ac:dyDescent="0.3">
      <c r="A18" s="67"/>
      <c r="B18" s="68"/>
      <c r="C18" s="69"/>
      <c r="D18" s="64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6"/>
      <c r="U18" s="64" t="s">
        <v>29</v>
      </c>
      <c r="V18" s="65"/>
      <c r="W18" s="65"/>
      <c r="X18" s="66"/>
      <c r="Y18" s="70"/>
      <c r="Z18" s="71"/>
      <c r="AA18" s="71"/>
      <c r="AB18" s="72"/>
      <c r="AC18" s="70"/>
      <c r="AD18" s="71"/>
      <c r="AE18" s="71"/>
      <c r="AF18" s="72"/>
      <c r="AG18" s="70"/>
      <c r="AH18" s="71"/>
      <c r="AI18" s="71"/>
      <c r="AJ18" s="72"/>
      <c r="AK18" s="61">
        <f t="shared" si="0"/>
        <v>0</v>
      </c>
      <c r="AL18" s="62"/>
      <c r="AM18" s="62"/>
      <c r="AN18" s="63"/>
      <c r="AO18" s="76">
        <f>IF(A18="",0,IF(A18&gt;=Rates!$D$5,VLOOKUP(U18,rates2,3),VLOOKUP(U18,rates2,2)))</f>
        <v>0</v>
      </c>
      <c r="AP18" s="77"/>
      <c r="AQ18" s="77"/>
      <c r="AR18" s="78"/>
      <c r="AS18" s="61">
        <f t="shared" si="1"/>
        <v>0</v>
      </c>
      <c r="AT18" s="62"/>
      <c r="AU18" s="62"/>
      <c r="AV18" s="63"/>
      <c r="AW18" s="73"/>
      <c r="AX18" s="74"/>
      <c r="AY18" s="74"/>
      <c r="AZ18" s="75"/>
      <c r="BA18" s="80">
        <f t="shared" si="2"/>
        <v>0</v>
      </c>
      <c r="BB18" s="81"/>
      <c r="BC18" s="81"/>
      <c r="BD18" s="82"/>
      <c r="BM18" s="47"/>
      <c r="BN18" s="50"/>
      <c r="BO18" s="50"/>
    </row>
    <row r="19" spans="1:67" s="4" customFormat="1" ht="33" customHeight="1" x14ac:dyDescent="0.3">
      <c r="A19" s="67"/>
      <c r="B19" s="68"/>
      <c r="C19" s="69"/>
      <c r="D19" s="64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6"/>
      <c r="U19" s="64" t="s">
        <v>29</v>
      </c>
      <c r="V19" s="65"/>
      <c r="W19" s="65"/>
      <c r="X19" s="66"/>
      <c r="Y19" s="70"/>
      <c r="Z19" s="71"/>
      <c r="AA19" s="71"/>
      <c r="AB19" s="72"/>
      <c r="AC19" s="70"/>
      <c r="AD19" s="71"/>
      <c r="AE19" s="71"/>
      <c r="AF19" s="72"/>
      <c r="AG19" s="70"/>
      <c r="AH19" s="71"/>
      <c r="AI19" s="71"/>
      <c r="AJ19" s="72"/>
      <c r="AK19" s="61">
        <f t="shared" si="0"/>
        <v>0</v>
      </c>
      <c r="AL19" s="62"/>
      <c r="AM19" s="62"/>
      <c r="AN19" s="63"/>
      <c r="AO19" s="76">
        <f>IF(A19="",0,IF(A19&gt;=Rates!$D$5,VLOOKUP(U19,rates2,3),VLOOKUP(U19,rates2,2)))</f>
        <v>0</v>
      </c>
      <c r="AP19" s="77"/>
      <c r="AQ19" s="77"/>
      <c r="AR19" s="78"/>
      <c r="AS19" s="61">
        <f t="shared" si="1"/>
        <v>0</v>
      </c>
      <c r="AT19" s="62"/>
      <c r="AU19" s="62"/>
      <c r="AV19" s="63"/>
      <c r="AW19" s="73"/>
      <c r="AX19" s="74"/>
      <c r="AY19" s="74"/>
      <c r="AZ19" s="75"/>
      <c r="BA19" s="80">
        <f t="shared" si="2"/>
        <v>0</v>
      </c>
      <c r="BB19" s="81"/>
      <c r="BC19" s="81"/>
      <c r="BD19" s="82"/>
      <c r="BM19" s="47"/>
      <c r="BN19" s="50"/>
      <c r="BO19" s="50"/>
    </row>
    <row r="20" spans="1:67" s="4" customFormat="1" ht="33" customHeight="1" x14ac:dyDescent="0.3">
      <c r="A20" s="67"/>
      <c r="B20" s="68"/>
      <c r="C20" s="69"/>
      <c r="D20" s="64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6"/>
      <c r="U20" s="64" t="s">
        <v>29</v>
      </c>
      <c r="V20" s="65"/>
      <c r="W20" s="65"/>
      <c r="X20" s="66"/>
      <c r="Y20" s="70"/>
      <c r="Z20" s="71"/>
      <c r="AA20" s="71"/>
      <c r="AB20" s="72"/>
      <c r="AC20" s="70"/>
      <c r="AD20" s="71"/>
      <c r="AE20" s="71"/>
      <c r="AF20" s="72"/>
      <c r="AG20" s="70"/>
      <c r="AH20" s="71"/>
      <c r="AI20" s="71"/>
      <c r="AJ20" s="72"/>
      <c r="AK20" s="61">
        <f t="shared" si="0"/>
        <v>0</v>
      </c>
      <c r="AL20" s="62"/>
      <c r="AM20" s="62"/>
      <c r="AN20" s="63"/>
      <c r="AO20" s="76">
        <f>IF(A20="",0,IF(A20&gt;=Rates!$D$5,VLOOKUP(U20,rates2,3),VLOOKUP(U20,rates2,2)))</f>
        <v>0</v>
      </c>
      <c r="AP20" s="77"/>
      <c r="AQ20" s="77"/>
      <c r="AR20" s="78"/>
      <c r="AS20" s="61">
        <f t="shared" si="1"/>
        <v>0</v>
      </c>
      <c r="AT20" s="62"/>
      <c r="AU20" s="62"/>
      <c r="AV20" s="63"/>
      <c r="AW20" s="73"/>
      <c r="AX20" s="74"/>
      <c r="AY20" s="74"/>
      <c r="AZ20" s="75"/>
      <c r="BA20" s="80">
        <f t="shared" si="2"/>
        <v>0</v>
      </c>
      <c r="BB20" s="81"/>
      <c r="BC20" s="81"/>
      <c r="BD20" s="82"/>
      <c r="BM20" s="47"/>
      <c r="BN20" s="50"/>
      <c r="BO20" s="50"/>
    </row>
    <row r="21" spans="1:67" s="4" customFormat="1" ht="33" customHeight="1" x14ac:dyDescent="0.3">
      <c r="A21" s="67"/>
      <c r="B21" s="68"/>
      <c r="C21" s="69"/>
      <c r="D21" s="64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6"/>
      <c r="U21" s="64" t="s">
        <v>29</v>
      </c>
      <c r="V21" s="65"/>
      <c r="W21" s="65"/>
      <c r="X21" s="66"/>
      <c r="Y21" s="70"/>
      <c r="Z21" s="71"/>
      <c r="AA21" s="71"/>
      <c r="AB21" s="72"/>
      <c r="AC21" s="70"/>
      <c r="AD21" s="71"/>
      <c r="AE21" s="71"/>
      <c r="AF21" s="72"/>
      <c r="AG21" s="70"/>
      <c r="AH21" s="71"/>
      <c r="AI21" s="71"/>
      <c r="AJ21" s="72"/>
      <c r="AK21" s="61">
        <f t="shared" si="0"/>
        <v>0</v>
      </c>
      <c r="AL21" s="62"/>
      <c r="AM21" s="62"/>
      <c r="AN21" s="63"/>
      <c r="AO21" s="76">
        <f>IF(A21="",0,IF(A21&gt;=Rates!$D$5,VLOOKUP(U21,rates2,3),VLOOKUP(U21,rates2,2)))</f>
        <v>0</v>
      </c>
      <c r="AP21" s="77"/>
      <c r="AQ21" s="77"/>
      <c r="AR21" s="78"/>
      <c r="AS21" s="61">
        <f t="shared" si="1"/>
        <v>0</v>
      </c>
      <c r="AT21" s="62"/>
      <c r="AU21" s="62"/>
      <c r="AV21" s="63"/>
      <c r="AW21" s="73"/>
      <c r="AX21" s="74"/>
      <c r="AY21" s="74"/>
      <c r="AZ21" s="75"/>
      <c r="BA21" s="80">
        <f t="shared" si="2"/>
        <v>0</v>
      </c>
      <c r="BB21" s="81"/>
      <c r="BC21" s="81"/>
      <c r="BD21" s="82"/>
      <c r="BM21" s="47"/>
      <c r="BN21" s="50"/>
      <c r="BO21" s="50"/>
    </row>
    <row r="22" spans="1:67" s="4" customFormat="1" ht="33" customHeight="1" x14ac:dyDescent="0.3">
      <c r="A22" s="67"/>
      <c r="B22" s="68"/>
      <c r="C22" s="69"/>
      <c r="D22" s="64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6"/>
      <c r="U22" s="64" t="s">
        <v>29</v>
      </c>
      <c r="V22" s="65"/>
      <c r="W22" s="65"/>
      <c r="X22" s="66"/>
      <c r="Y22" s="70"/>
      <c r="Z22" s="71"/>
      <c r="AA22" s="71"/>
      <c r="AB22" s="72"/>
      <c r="AC22" s="70"/>
      <c r="AD22" s="71"/>
      <c r="AE22" s="71"/>
      <c r="AF22" s="72"/>
      <c r="AG22" s="70"/>
      <c r="AH22" s="71"/>
      <c r="AI22" s="71"/>
      <c r="AJ22" s="72"/>
      <c r="AK22" s="61">
        <f t="shared" si="0"/>
        <v>0</v>
      </c>
      <c r="AL22" s="62"/>
      <c r="AM22" s="62"/>
      <c r="AN22" s="63"/>
      <c r="AO22" s="76">
        <f>IF(A22="",0,IF(A22&gt;=Rates!$D$5,VLOOKUP(U22,rates2,3),VLOOKUP(U22,rates2,2)))</f>
        <v>0</v>
      </c>
      <c r="AP22" s="77"/>
      <c r="AQ22" s="77"/>
      <c r="AR22" s="78"/>
      <c r="AS22" s="61">
        <f t="shared" si="1"/>
        <v>0</v>
      </c>
      <c r="AT22" s="62"/>
      <c r="AU22" s="62"/>
      <c r="AV22" s="63"/>
      <c r="AW22" s="73"/>
      <c r="AX22" s="74"/>
      <c r="AY22" s="74"/>
      <c r="AZ22" s="75"/>
      <c r="BA22" s="80">
        <f t="shared" si="2"/>
        <v>0</v>
      </c>
      <c r="BB22" s="81"/>
      <c r="BC22" s="81"/>
      <c r="BD22" s="82"/>
      <c r="BM22" s="47"/>
      <c r="BN22" s="50"/>
      <c r="BO22" s="50"/>
    </row>
    <row r="23" spans="1:67" s="4" customFormat="1" ht="33" customHeight="1" x14ac:dyDescent="0.3">
      <c r="A23" s="67"/>
      <c r="B23" s="68"/>
      <c r="C23" s="69"/>
      <c r="D23" s="64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6"/>
      <c r="U23" s="64" t="s">
        <v>29</v>
      </c>
      <c r="V23" s="65"/>
      <c r="W23" s="65"/>
      <c r="X23" s="66"/>
      <c r="Y23" s="70"/>
      <c r="Z23" s="71"/>
      <c r="AA23" s="71"/>
      <c r="AB23" s="72"/>
      <c r="AC23" s="70"/>
      <c r="AD23" s="71"/>
      <c r="AE23" s="71"/>
      <c r="AF23" s="72"/>
      <c r="AG23" s="70"/>
      <c r="AH23" s="71"/>
      <c r="AI23" s="71"/>
      <c r="AJ23" s="72"/>
      <c r="AK23" s="61">
        <f t="shared" si="0"/>
        <v>0</v>
      </c>
      <c r="AL23" s="62"/>
      <c r="AM23" s="62"/>
      <c r="AN23" s="63"/>
      <c r="AO23" s="76">
        <f>IF(A23="",0,IF(A23&gt;=Rates!$D$5,VLOOKUP(U23,rates2,3),VLOOKUP(U23,rates2,2)))</f>
        <v>0</v>
      </c>
      <c r="AP23" s="77"/>
      <c r="AQ23" s="77"/>
      <c r="AR23" s="78"/>
      <c r="AS23" s="61">
        <f t="shared" si="1"/>
        <v>0</v>
      </c>
      <c r="AT23" s="62"/>
      <c r="AU23" s="62"/>
      <c r="AV23" s="63"/>
      <c r="AW23" s="73"/>
      <c r="AX23" s="74"/>
      <c r="AY23" s="74"/>
      <c r="AZ23" s="75"/>
      <c r="BA23" s="80">
        <f t="shared" si="2"/>
        <v>0</v>
      </c>
      <c r="BB23" s="81"/>
      <c r="BC23" s="81"/>
      <c r="BD23" s="82"/>
      <c r="BM23" s="47"/>
      <c r="BN23" s="50"/>
      <c r="BO23" s="50"/>
    </row>
    <row r="24" spans="1:67" s="4" customFormat="1" ht="33" customHeight="1" x14ac:dyDescent="0.3">
      <c r="A24" s="67"/>
      <c r="B24" s="68"/>
      <c r="C24" s="69"/>
      <c r="D24" s="64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6"/>
      <c r="U24" s="64" t="s">
        <v>29</v>
      </c>
      <c r="V24" s="65"/>
      <c r="W24" s="65"/>
      <c r="X24" s="66"/>
      <c r="Y24" s="70"/>
      <c r="Z24" s="71"/>
      <c r="AA24" s="71"/>
      <c r="AB24" s="72"/>
      <c r="AC24" s="70"/>
      <c r="AD24" s="71"/>
      <c r="AE24" s="71"/>
      <c r="AF24" s="72"/>
      <c r="AG24" s="70"/>
      <c r="AH24" s="71"/>
      <c r="AI24" s="71"/>
      <c r="AJ24" s="72"/>
      <c r="AK24" s="61">
        <f t="shared" si="0"/>
        <v>0</v>
      </c>
      <c r="AL24" s="62"/>
      <c r="AM24" s="62"/>
      <c r="AN24" s="63"/>
      <c r="AO24" s="76">
        <f>IF(A24="",0,IF(A24&gt;=Rates!$D$5,VLOOKUP(U24,rates2,3),VLOOKUP(U24,rates2,2)))</f>
        <v>0</v>
      </c>
      <c r="AP24" s="77"/>
      <c r="AQ24" s="77"/>
      <c r="AR24" s="78"/>
      <c r="AS24" s="61">
        <f t="shared" si="1"/>
        <v>0</v>
      </c>
      <c r="AT24" s="62"/>
      <c r="AU24" s="62"/>
      <c r="AV24" s="63"/>
      <c r="AW24" s="73"/>
      <c r="AX24" s="74"/>
      <c r="AY24" s="74"/>
      <c r="AZ24" s="75"/>
      <c r="BA24" s="80">
        <f t="shared" si="2"/>
        <v>0</v>
      </c>
      <c r="BB24" s="81"/>
      <c r="BC24" s="81"/>
      <c r="BD24" s="82"/>
      <c r="BM24" s="47"/>
      <c r="BN24" s="50"/>
      <c r="BO24" s="50"/>
    </row>
    <row r="25" spans="1:67" s="4" customFormat="1" ht="33" customHeight="1" x14ac:dyDescent="0.3">
      <c r="A25" s="67"/>
      <c r="B25" s="68"/>
      <c r="C25" s="69"/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6"/>
      <c r="U25" s="64" t="s">
        <v>29</v>
      </c>
      <c r="V25" s="65"/>
      <c r="W25" s="65"/>
      <c r="X25" s="66"/>
      <c r="Y25" s="70"/>
      <c r="Z25" s="71"/>
      <c r="AA25" s="71"/>
      <c r="AB25" s="72"/>
      <c r="AC25" s="70"/>
      <c r="AD25" s="71"/>
      <c r="AE25" s="71"/>
      <c r="AF25" s="72"/>
      <c r="AG25" s="70"/>
      <c r="AH25" s="71"/>
      <c r="AI25" s="71"/>
      <c r="AJ25" s="72"/>
      <c r="AK25" s="61">
        <f t="shared" si="0"/>
        <v>0</v>
      </c>
      <c r="AL25" s="62"/>
      <c r="AM25" s="62"/>
      <c r="AN25" s="63"/>
      <c r="AO25" s="76">
        <f>IF(A25="",0,IF(A25&gt;=Rates!$D$5,VLOOKUP(U25,rates2,3),VLOOKUP(U25,rates2,2)))</f>
        <v>0</v>
      </c>
      <c r="AP25" s="77"/>
      <c r="AQ25" s="77"/>
      <c r="AR25" s="78"/>
      <c r="AS25" s="61">
        <f t="shared" si="1"/>
        <v>0</v>
      </c>
      <c r="AT25" s="62"/>
      <c r="AU25" s="62"/>
      <c r="AV25" s="63"/>
      <c r="AW25" s="73"/>
      <c r="AX25" s="74"/>
      <c r="AY25" s="74"/>
      <c r="AZ25" s="75"/>
      <c r="BA25" s="80">
        <f t="shared" si="2"/>
        <v>0</v>
      </c>
      <c r="BB25" s="81"/>
      <c r="BC25" s="81"/>
      <c r="BD25" s="82"/>
      <c r="BM25" s="47"/>
      <c r="BN25" s="50"/>
      <c r="BO25" s="50"/>
    </row>
    <row r="26" spans="1:67" s="4" customFormat="1" ht="33" customHeight="1" x14ac:dyDescent="0.3">
      <c r="A26" s="67"/>
      <c r="B26" s="68"/>
      <c r="C26" s="69"/>
      <c r="D26" s="64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/>
      <c r="U26" s="64" t="s">
        <v>29</v>
      </c>
      <c r="V26" s="65"/>
      <c r="W26" s="65"/>
      <c r="X26" s="66"/>
      <c r="Y26" s="70"/>
      <c r="Z26" s="71"/>
      <c r="AA26" s="71"/>
      <c r="AB26" s="72"/>
      <c r="AC26" s="70"/>
      <c r="AD26" s="71"/>
      <c r="AE26" s="71"/>
      <c r="AF26" s="72"/>
      <c r="AG26" s="70"/>
      <c r="AH26" s="71"/>
      <c r="AI26" s="71"/>
      <c r="AJ26" s="72"/>
      <c r="AK26" s="61">
        <f t="shared" si="0"/>
        <v>0</v>
      </c>
      <c r="AL26" s="62"/>
      <c r="AM26" s="62"/>
      <c r="AN26" s="63"/>
      <c r="AO26" s="76">
        <f>IF(A26="",0,IF(A26&gt;=Rates!$D$5,VLOOKUP(U26,rates2,3),VLOOKUP(U26,rates2,2)))</f>
        <v>0</v>
      </c>
      <c r="AP26" s="77"/>
      <c r="AQ26" s="77"/>
      <c r="AR26" s="78"/>
      <c r="AS26" s="61">
        <f t="shared" si="1"/>
        <v>0</v>
      </c>
      <c r="AT26" s="62"/>
      <c r="AU26" s="62"/>
      <c r="AV26" s="63"/>
      <c r="AW26" s="73"/>
      <c r="AX26" s="74"/>
      <c r="AY26" s="74"/>
      <c r="AZ26" s="75"/>
      <c r="BA26" s="80">
        <f t="shared" si="2"/>
        <v>0</v>
      </c>
      <c r="BB26" s="81"/>
      <c r="BC26" s="81"/>
      <c r="BD26" s="82"/>
      <c r="BM26" s="47"/>
      <c r="BN26" s="50"/>
      <c r="BO26" s="50"/>
    </row>
    <row r="27" spans="1:67" s="4" customFormat="1" ht="33" customHeight="1" x14ac:dyDescent="0.3">
      <c r="A27" s="67"/>
      <c r="B27" s="68"/>
      <c r="C27" s="69"/>
      <c r="D27" s="64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6"/>
      <c r="U27" s="64" t="s">
        <v>29</v>
      </c>
      <c r="V27" s="65"/>
      <c r="W27" s="65"/>
      <c r="X27" s="66"/>
      <c r="Y27" s="70"/>
      <c r="Z27" s="71"/>
      <c r="AA27" s="71"/>
      <c r="AB27" s="72"/>
      <c r="AC27" s="70"/>
      <c r="AD27" s="71"/>
      <c r="AE27" s="71"/>
      <c r="AF27" s="72"/>
      <c r="AG27" s="70"/>
      <c r="AH27" s="71"/>
      <c r="AI27" s="71"/>
      <c r="AJ27" s="72"/>
      <c r="AK27" s="61">
        <f t="shared" si="0"/>
        <v>0</v>
      </c>
      <c r="AL27" s="62"/>
      <c r="AM27" s="62"/>
      <c r="AN27" s="63"/>
      <c r="AO27" s="76">
        <f>IF(A27="",0,IF(A27&gt;=Rates!$D$5,VLOOKUP(U27,rates2,3),VLOOKUP(U27,rates2,2)))</f>
        <v>0</v>
      </c>
      <c r="AP27" s="77"/>
      <c r="AQ27" s="77"/>
      <c r="AR27" s="78"/>
      <c r="AS27" s="61">
        <f t="shared" si="1"/>
        <v>0</v>
      </c>
      <c r="AT27" s="62"/>
      <c r="AU27" s="62"/>
      <c r="AV27" s="63"/>
      <c r="AW27" s="73"/>
      <c r="AX27" s="74"/>
      <c r="AY27" s="74"/>
      <c r="AZ27" s="75"/>
      <c r="BA27" s="80">
        <f t="shared" si="2"/>
        <v>0</v>
      </c>
      <c r="BB27" s="81"/>
      <c r="BC27" s="81"/>
      <c r="BD27" s="82"/>
      <c r="BM27" s="47"/>
      <c r="BN27" s="50"/>
      <c r="BO27" s="50"/>
    </row>
    <row r="28" spans="1:67" ht="33" customHeight="1" x14ac:dyDescent="0.3">
      <c r="A28" s="67"/>
      <c r="B28" s="68"/>
      <c r="C28" s="69"/>
      <c r="D28" s="64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6"/>
      <c r="U28" s="64" t="s">
        <v>29</v>
      </c>
      <c r="V28" s="65"/>
      <c r="W28" s="65"/>
      <c r="X28" s="66"/>
      <c r="Y28" s="70"/>
      <c r="Z28" s="71"/>
      <c r="AA28" s="71"/>
      <c r="AB28" s="72"/>
      <c r="AC28" s="70"/>
      <c r="AD28" s="71"/>
      <c r="AE28" s="71"/>
      <c r="AF28" s="72"/>
      <c r="AG28" s="70"/>
      <c r="AH28" s="71"/>
      <c r="AI28" s="71"/>
      <c r="AJ28" s="72"/>
      <c r="AK28" s="61">
        <f t="shared" si="0"/>
        <v>0</v>
      </c>
      <c r="AL28" s="62"/>
      <c r="AM28" s="62"/>
      <c r="AN28" s="63"/>
      <c r="AO28" s="76">
        <f>IF(A28="",0,IF(A28&gt;=Rates!$D$5,VLOOKUP(U28,rates2,3),VLOOKUP(U28,rates2,2)))</f>
        <v>0</v>
      </c>
      <c r="AP28" s="77"/>
      <c r="AQ28" s="77"/>
      <c r="AR28" s="78"/>
      <c r="AS28" s="61">
        <f t="shared" si="1"/>
        <v>0</v>
      </c>
      <c r="AT28" s="62"/>
      <c r="AU28" s="62"/>
      <c r="AV28" s="63"/>
      <c r="AW28" s="73"/>
      <c r="AX28" s="74"/>
      <c r="AY28" s="74"/>
      <c r="AZ28" s="75"/>
      <c r="BA28" s="80">
        <f t="shared" si="2"/>
        <v>0</v>
      </c>
      <c r="BB28" s="81"/>
      <c r="BC28" s="81"/>
      <c r="BD28" s="82"/>
    </row>
    <row r="29" spans="1:67" s="4" customFormat="1" ht="33" customHeight="1" x14ac:dyDescent="0.3">
      <c r="A29" s="67"/>
      <c r="B29" s="68"/>
      <c r="C29" s="69"/>
      <c r="D29" s="64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6"/>
      <c r="U29" s="64" t="s">
        <v>29</v>
      </c>
      <c r="V29" s="65"/>
      <c r="W29" s="65"/>
      <c r="X29" s="66"/>
      <c r="Y29" s="70"/>
      <c r="Z29" s="71"/>
      <c r="AA29" s="71"/>
      <c r="AB29" s="72"/>
      <c r="AC29" s="70"/>
      <c r="AD29" s="71"/>
      <c r="AE29" s="71"/>
      <c r="AF29" s="72"/>
      <c r="AG29" s="70"/>
      <c r="AH29" s="71"/>
      <c r="AI29" s="71"/>
      <c r="AJ29" s="72"/>
      <c r="AK29" s="61">
        <f t="shared" si="0"/>
        <v>0</v>
      </c>
      <c r="AL29" s="62"/>
      <c r="AM29" s="62"/>
      <c r="AN29" s="63"/>
      <c r="AO29" s="76">
        <f>IF(A29="",0,IF(A29&gt;=Rates!$D$5,VLOOKUP(U29,rates2,3),VLOOKUP(U29,rates2,2)))</f>
        <v>0</v>
      </c>
      <c r="AP29" s="77"/>
      <c r="AQ29" s="77"/>
      <c r="AR29" s="78"/>
      <c r="AS29" s="61">
        <f t="shared" si="1"/>
        <v>0</v>
      </c>
      <c r="AT29" s="62"/>
      <c r="AU29" s="62"/>
      <c r="AV29" s="63"/>
      <c r="AW29" s="73"/>
      <c r="AX29" s="74"/>
      <c r="AY29" s="74"/>
      <c r="AZ29" s="75"/>
      <c r="BA29" s="80">
        <f t="shared" si="2"/>
        <v>0</v>
      </c>
      <c r="BB29" s="81"/>
      <c r="BC29" s="81"/>
      <c r="BD29" s="82"/>
      <c r="BM29" s="47"/>
      <c r="BN29" s="50"/>
      <c r="BO29" s="50"/>
    </row>
    <row r="30" spans="1:67" s="4" customFormat="1" ht="33" customHeight="1" thickBot="1" x14ac:dyDescent="0.35">
      <c r="A30" s="67"/>
      <c r="B30" s="68"/>
      <c r="C30" s="69"/>
      <c r="D30" s="64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6"/>
      <c r="U30" s="64" t="s">
        <v>29</v>
      </c>
      <c r="V30" s="65"/>
      <c r="W30" s="65"/>
      <c r="X30" s="66"/>
      <c r="Y30" s="70"/>
      <c r="Z30" s="71"/>
      <c r="AA30" s="71"/>
      <c r="AB30" s="72"/>
      <c r="AC30" s="70"/>
      <c r="AD30" s="71"/>
      <c r="AE30" s="71"/>
      <c r="AF30" s="72"/>
      <c r="AG30" s="70"/>
      <c r="AH30" s="71"/>
      <c r="AI30" s="71"/>
      <c r="AJ30" s="72"/>
      <c r="AK30" s="61">
        <f t="shared" si="0"/>
        <v>0</v>
      </c>
      <c r="AL30" s="62"/>
      <c r="AM30" s="62"/>
      <c r="AN30" s="63"/>
      <c r="AO30" s="76">
        <f>IF(A30="",0,IF(A30&gt;=Rates!$D$5,VLOOKUP(U30,rates2,3),VLOOKUP(U30,rates2,2)))</f>
        <v>0</v>
      </c>
      <c r="AP30" s="77"/>
      <c r="AQ30" s="77"/>
      <c r="AR30" s="78"/>
      <c r="AS30" s="61">
        <f t="shared" si="1"/>
        <v>0</v>
      </c>
      <c r="AT30" s="62"/>
      <c r="AU30" s="62"/>
      <c r="AV30" s="63"/>
      <c r="AW30" s="73"/>
      <c r="AX30" s="74"/>
      <c r="AY30" s="74"/>
      <c r="AZ30" s="75"/>
      <c r="BA30" s="80">
        <f t="shared" si="2"/>
        <v>0</v>
      </c>
      <c r="BB30" s="81"/>
      <c r="BC30" s="81"/>
      <c r="BD30" s="82"/>
      <c r="BM30" s="47"/>
      <c r="BN30" s="50"/>
      <c r="BO30" s="50"/>
    </row>
    <row r="31" spans="1:67" ht="14.4" customHeight="1" thickTop="1" thickBot="1" x14ac:dyDescent="0.35">
      <c r="A31" s="6"/>
      <c r="B31" s="6"/>
      <c r="C31" s="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8"/>
      <c r="R31" s="8"/>
      <c r="S31" s="8"/>
      <c r="T31" s="8"/>
      <c r="U31" s="8"/>
      <c r="V31" s="8"/>
      <c r="W31" s="8"/>
      <c r="X31" s="8"/>
      <c r="Y31" s="8"/>
      <c r="Z31" s="8"/>
      <c r="AG31" s="179" t="s">
        <v>17</v>
      </c>
      <c r="AH31" s="180"/>
      <c r="AI31" s="180"/>
      <c r="AJ31" s="180"/>
      <c r="AK31" s="124">
        <f>SUM(AK16:AN30)</f>
        <v>0</v>
      </c>
      <c r="AL31" s="92"/>
      <c r="AM31" s="92"/>
      <c r="AN31" s="92"/>
      <c r="AO31" s="125"/>
      <c r="AP31" s="126"/>
      <c r="AQ31" s="126"/>
      <c r="AR31" s="127"/>
      <c r="AS31" s="91">
        <f>ROUND(SUM(AS16:AV30),2)</f>
        <v>0</v>
      </c>
      <c r="AT31" s="92"/>
      <c r="AU31" s="92"/>
      <c r="AV31" s="92"/>
      <c r="AW31" s="91">
        <f>SUM(AW16:AZ30)</f>
        <v>0</v>
      </c>
      <c r="AX31" s="92"/>
      <c r="AY31" s="92"/>
      <c r="AZ31" s="92"/>
      <c r="BA31" s="91">
        <f>ROUND(SUM(BA16:BD30),2)</f>
        <v>0</v>
      </c>
      <c r="BB31" s="92"/>
      <c r="BC31" s="92"/>
      <c r="BD31" s="94"/>
    </row>
    <row r="32" spans="1:67" ht="14.4" customHeight="1" thickBot="1" x14ac:dyDescent="0.35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4"/>
      <c r="S32" s="5"/>
      <c r="T32" s="5"/>
      <c r="U32" s="5"/>
      <c r="V32" s="5"/>
      <c r="AG32" s="181"/>
      <c r="AH32" s="182"/>
      <c r="AI32" s="182"/>
      <c r="AJ32" s="182"/>
      <c r="AK32" s="93"/>
      <c r="AL32" s="93"/>
      <c r="AM32" s="93"/>
      <c r="AN32" s="93"/>
      <c r="AO32" s="128"/>
      <c r="AP32" s="129"/>
      <c r="AQ32" s="129"/>
      <c r="AR32" s="130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5"/>
    </row>
    <row r="33" spans="1:68" ht="19.95" customHeight="1" thickTop="1" thickBot="1" x14ac:dyDescent="0.35">
      <c r="A33" s="35"/>
      <c r="B33" s="28" t="s">
        <v>11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36"/>
      <c r="S33" s="28"/>
      <c r="T33" s="28"/>
      <c r="U33" s="28"/>
      <c r="V33" s="5"/>
    </row>
    <row r="34" spans="1:68" ht="14.4" customHeight="1" thickTop="1" thickBot="1" x14ac:dyDescent="0.35">
      <c r="A34" s="35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37"/>
      <c r="S34" s="29"/>
      <c r="T34" s="183" t="s">
        <v>7</v>
      </c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5"/>
      <c r="AT34" s="159" t="s">
        <v>10</v>
      </c>
      <c r="AU34" s="160"/>
      <c r="AV34" s="160"/>
      <c r="AW34" s="160"/>
      <c r="AX34" s="160"/>
      <c r="AY34" s="160"/>
      <c r="AZ34" s="160"/>
      <c r="BA34" s="160"/>
      <c r="BB34" s="160"/>
      <c r="BC34" s="160"/>
      <c r="BD34" s="161"/>
    </row>
    <row r="35" spans="1:68" ht="14.4" customHeight="1" thickBot="1" x14ac:dyDescent="0.35">
      <c r="A35" s="35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37"/>
      <c r="S35" s="29"/>
      <c r="T35" s="138" t="s">
        <v>46</v>
      </c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 t="s">
        <v>44</v>
      </c>
      <c r="AI35" s="83"/>
      <c r="AJ35" s="83"/>
      <c r="AK35" s="177" t="s">
        <v>15</v>
      </c>
      <c r="AL35" s="177"/>
      <c r="AM35" s="177"/>
      <c r="AN35" s="177"/>
      <c r="AO35" s="177"/>
      <c r="AP35" s="177"/>
      <c r="AQ35" s="178"/>
      <c r="AT35" s="162"/>
      <c r="AU35" s="163"/>
      <c r="AV35" s="163"/>
      <c r="AW35" s="163"/>
      <c r="AX35" s="163"/>
      <c r="AY35" s="163"/>
      <c r="AZ35" s="163"/>
      <c r="BA35" s="163"/>
      <c r="BB35" s="163"/>
      <c r="BC35" s="163"/>
      <c r="BD35" s="164"/>
    </row>
    <row r="36" spans="1:68" ht="14.4" customHeight="1" thickTop="1" thickBot="1" x14ac:dyDescent="0.35">
      <c r="A36" s="35"/>
      <c r="B36" s="30" t="s">
        <v>12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1"/>
      <c r="N36" s="30"/>
      <c r="O36" s="30"/>
      <c r="P36" s="30"/>
      <c r="Q36" s="30"/>
      <c r="R36" s="41"/>
      <c r="S36" s="31"/>
      <c r="T36" s="142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4"/>
      <c r="AH36" s="119" t="str">
        <f>IF(AK36="","",(VLOOKUP(AK36,ACCT,2)))</f>
        <v/>
      </c>
      <c r="AI36" s="119"/>
      <c r="AJ36" s="120"/>
      <c r="AK36" s="121"/>
      <c r="AL36" s="122"/>
      <c r="AM36" s="122"/>
      <c r="AN36" s="122"/>
      <c r="AO36" s="122"/>
      <c r="AP36" s="122"/>
      <c r="AQ36" s="123"/>
      <c r="AT36" s="172" t="s">
        <v>18</v>
      </c>
      <c r="AU36" s="173"/>
      <c r="AV36" s="173"/>
      <c r="AW36" s="173"/>
      <c r="AX36" s="173"/>
      <c r="AY36" s="173"/>
      <c r="AZ36" s="173"/>
      <c r="BA36" s="151">
        <f>AS31</f>
        <v>0</v>
      </c>
      <c r="BB36" s="151"/>
      <c r="BC36" s="151"/>
      <c r="BD36" s="152"/>
      <c r="BN36" s="42" t="s">
        <v>14</v>
      </c>
      <c r="BO36" s="42">
        <v>2004</v>
      </c>
    </row>
    <row r="37" spans="1:68" ht="14.4" customHeight="1" thickBot="1" x14ac:dyDescent="0.35">
      <c r="A37" s="35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37"/>
      <c r="S37" s="29"/>
      <c r="T37" s="139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1"/>
      <c r="AH37" s="131" t="str">
        <f>IF(AK37="","",(VLOOKUP(AK37,ACCT,2)))</f>
        <v/>
      </c>
      <c r="AI37" s="132"/>
      <c r="AJ37" s="132"/>
      <c r="AK37" s="133"/>
      <c r="AL37" s="134"/>
      <c r="AM37" s="134"/>
      <c r="AN37" s="134"/>
      <c r="AO37" s="134"/>
      <c r="AP37" s="134"/>
      <c r="AQ37" s="135"/>
      <c r="AT37" s="170" t="s">
        <v>4</v>
      </c>
      <c r="AU37" s="171"/>
      <c r="AV37" s="171"/>
      <c r="AW37" s="171"/>
      <c r="AX37" s="171"/>
      <c r="AY37" s="171"/>
      <c r="AZ37" s="171"/>
      <c r="BA37" s="153">
        <f>SUM(AW31)</f>
        <v>0</v>
      </c>
      <c r="BB37" s="153"/>
      <c r="BC37" s="153"/>
      <c r="BD37" s="154"/>
      <c r="BN37" s="42" t="s">
        <v>40</v>
      </c>
      <c r="BO37" s="42">
        <v>2013</v>
      </c>
    </row>
    <row r="38" spans="1:68" ht="14.4" customHeight="1" thickBot="1" x14ac:dyDescent="0.35">
      <c r="A38" s="35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37"/>
      <c r="S38" s="29"/>
      <c r="T38" s="139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1"/>
      <c r="AH38" s="131" t="str">
        <f>IF(AK38="","",(VLOOKUP(AK38,ACCT,2)))</f>
        <v/>
      </c>
      <c r="AI38" s="132"/>
      <c r="AJ38" s="132"/>
      <c r="AK38" s="133"/>
      <c r="AL38" s="134"/>
      <c r="AM38" s="134"/>
      <c r="AN38" s="134"/>
      <c r="AO38" s="134"/>
      <c r="AP38" s="134"/>
      <c r="AQ38" s="135"/>
      <c r="AT38" s="84" t="s">
        <v>16</v>
      </c>
      <c r="AU38" s="85"/>
      <c r="AV38" s="85"/>
      <c r="AW38" s="85"/>
      <c r="AX38" s="85"/>
      <c r="AY38" s="85"/>
      <c r="AZ38" s="85"/>
      <c r="BA38" s="155">
        <f>BA36+BA37</f>
        <v>0</v>
      </c>
      <c r="BB38" s="155"/>
      <c r="BC38" s="155"/>
      <c r="BD38" s="156"/>
      <c r="BN38" s="42" t="s">
        <v>42</v>
      </c>
      <c r="BO38" s="42">
        <v>2010</v>
      </c>
    </row>
    <row r="39" spans="1:68" ht="14.4" customHeight="1" thickBot="1" x14ac:dyDescent="0.35">
      <c r="A39" s="35"/>
      <c r="B39" s="5" t="s">
        <v>13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41"/>
      <c r="S39" s="5"/>
      <c r="T39" s="174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6"/>
      <c r="AH39" s="168" t="str">
        <f>IF(AK39="","",(VLOOKUP(AK39,ACCT,2)))</f>
        <v/>
      </c>
      <c r="AI39" s="169"/>
      <c r="AJ39" s="169"/>
      <c r="AK39" s="165"/>
      <c r="AL39" s="166"/>
      <c r="AM39" s="166"/>
      <c r="AN39" s="166"/>
      <c r="AO39" s="166"/>
      <c r="AP39" s="166"/>
      <c r="AQ39" s="167"/>
      <c r="AT39" s="86"/>
      <c r="AU39" s="87"/>
      <c r="AV39" s="87"/>
      <c r="AW39" s="87"/>
      <c r="AX39" s="87"/>
      <c r="AY39" s="87"/>
      <c r="AZ39" s="87"/>
      <c r="BA39" s="157"/>
      <c r="BB39" s="157"/>
      <c r="BC39" s="157"/>
      <c r="BD39" s="158"/>
      <c r="BN39" s="42" t="s">
        <v>41</v>
      </c>
      <c r="BO39" s="42">
        <v>2022</v>
      </c>
    </row>
    <row r="40" spans="1:68" ht="14.4" customHeight="1" thickTop="1" thickBot="1" x14ac:dyDescent="0.35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1:68" ht="14.4" customHeight="1" x14ac:dyDescent="0.3">
      <c r="BM41" s="44"/>
      <c r="BP41" s="26"/>
    </row>
    <row r="42" spans="1:68" ht="14.4" customHeight="1" x14ac:dyDescent="0.3">
      <c r="BM42" s="44"/>
      <c r="BP42" s="26"/>
    </row>
    <row r="43" spans="1:68" ht="14.4" customHeight="1" x14ac:dyDescent="0.3">
      <c r="BM43" s="44"/>
      <c r="BP43" s="26"/>
    </row>
    <row r="44" spans="1:68" ht="14.4" customHeight="1" x14ac:dyDescent="0.3">
      <c r="BM44" s="44"/>
      <c r="BP44" s="26"/>
    </row>
    <row r="45" spans="1:68" ht="14.4" customHeight="1" x14ac:dyDescent="0.3">
      <c r="BM45" s="44"/>
      <c r="BP45" s="26"/>
    </row>
    <row r="46" spans="1:68" ht="14.4" customHeight="1" x14ac:dyDescent="0.3">
      <c r="BM46" s="44"/>
      <c r="BP46" s="26"/>
    </row>
  </sheetData>
  <sheetProtection algorithmName="SHA-512" hashValue="rHaj717ba7cuz8ABSWywZXplh4h6sjUUwQI0xXIL/Pdk6tjWN5bdDz/OT/iSMPPopls+LxDk9loYgEUEKR6u3Q==" saltValue="E613i+PLhlOtSfLLdZHgag==" spinCount="100000" sheet="1" objects="1" scenarios="1" formatCells="0" formatColumns="0" formatRows="0" sort="0" autoFilter="0"/>
  <sortState xmlns:xlrd2="http://schemas.microsoft.com/office/spreadsheetml/2017/richdata2" ref="BQ34:BR37">
    <sortCondition ref="BQ34"/>
  </sortState>
  <mergeCells count="220">
    <mergeCell ref="A1:BD1"/>
    <mergeCell ref="U20:X20"/>
    <mergeCell ref="U21:X21"/>
    <mergeCell ref="U22:X22"/>
    <mergeCell ref="U23:X23"/>
    <mergeCell ref="U24:X24"/>
    <mergeCell ref="U25:X25"/>
    <mergeCell ref="U26:X26"/>
    <mergeCell ref="U27:X27"/>
    <mergeCell ref="AG24:AJ24"/>
    <mergeCell ref="A17:C17"/>
    <mergeCell ref="D17:T17"/>
    <mergeCell ref="Y17:AB17"/>
    <mergeCell ref="AC17:AF17"/>
    <mergeCell ref="AG17:AJ17"/>
    <mergeCell ref="AK17:AN17"/>
    <mergeCell ref="A18:C18"/>
    <mergeCell ref="A25:C25"/>
    <mergeCell ref="A26:C26"/>
    <mergeCell ref="Y26:AB26"/>
    <mergeCell ref="AG22:AJ22"/>
    <mergeCell ref="AW23:AZ23"/>
    <mergeCell ref="AC26:AF26"/>
    <mergeCell ref="AG26:AJ26"/>
    <mergeCell ref="T39:AG39"/>
    <mergeCell ref="D18:T18"/>
    <mergeCell ref="Y18:AB18"/>
    <mergeCell ref="AC18:AF18"/>
    <mergeCell ref="AG18:AJ18"/>
    <mergeCell ref="AK18:AN18"/>
    <mergeCell ref="AK35:AQ35"/>
    <mergeCell ref="AK24:AN24"/>
    <mergeCell ref="AK22:AN22"/>
    <mergeCell ref="AG31:AJ32"/>
    <mergeCell ref="T34:AQ34"/>
    <mergeCell ref="D25:T25"/>
    <mergeCell ref="Y25:AB25"/>
    <mergeCell ref="AC25:AF25"/>
    <mergeCell ref="AG25:AJ25"/>
    <mergeCell ref="AK25:AN25"/>
    <mergeCell ref="Y27:AB27"/>
    <mergeCell ref="AG27:AJ27"/>
    <mergeCell ref="D30:T30"/>
    <mergeCell ref="Y30:AB30"/>
    <mergeCell ref="AC30:AF30"/>
    <mergeCell ref="U30:X30"/>
    <mergeCell ref="Y20:AB20"/>
    <mergeCell ref="D26:T26"/>
    <mergeCell ref="BA36:BD36"/>
    <mergeCell ref="BA37:BD37"/>
    <mergeCell ref="BA38:BD39"/>
    <mergeCell ref="AT34:BD35"/>
    <mergeCell ref="AK39:AQ39"/>
    <mergeCell ref="AH39:AJ39"/>
    <mergeCell ref="AH37:AJ37"/>
    <mergeCell ref="AK37:AQ37"/>
    <mergeCell ref="AT37:AZ37"/>
    <mergeCell ref="AT36:AZ36"/>
    <mergeCell ref="Y14:AB15"/>
    <mergeCell ref="AC14:AF15"/>
    <mergeCell ref="D19:T19"/>
    <mergeCell ref="D20:T20"/>
    <mergeCell ref="A22:C22"/>
    <mergeCell ref="D22:T22"/>
    <mergeCell ref="Y22:AB22"/>
    <mergeCell ref="AC22:AF22"/>
    <mergeCell ref="A23:C23"/>
    <mergeCell ref="D23:T23"/>
    <mergeCell ref="Y23:AB23"/>
    <mergeCell ref="AC23:AF23"/>
    <mergeCell ref="AO22:AR22"/>
    <mergeCell ref="AS22:AV22"/>
    <mergeCell ref="AO23:AR23"/>
    <mergeCell ref="AS24:AV24"/>
    <mergeCell ref="A29:C29"/>
    <mergeCell ref="D29:T29"/>
    <mergeCell ref="Y29:AB29"/>
    <mergeCell ref="AC29:AF29"/>
    <mergeCell ref="U28:X28"/>
    <mergeCell ref="U29:X29"/>
    <mergeCell ref="A28:C28"/>
    <mergeCell ref="D28:T28"/>
    <mergeCell ref="A24:C24"/>
    <mergeCell ref="D24:T24"/>
    <mergeCell ref="Y24:AB24"/>
    <mergeCell ref="AC24:AF24"/>
    <mergeCell ref="AW24:AZ24"/>
    <mergeCell ref="AG23:AJ23"/>
    <mergeCell ref="AK23:AN23"/>
    <mergeCell ref="AW26:AZ26"/>
    <mergeCell ref="AC27:AF27"/>
    <mergeCell ref="AW25:AZ25"/>
    <mergeCell ref="AW29:AZ29"/>
    <mergeCell ref="AG30:AJ30"/>
    <mergeCell ref="AK30:AN30"/>
    <mergeCell ref="AW30:AZ30"/>
    <mergeCell ref="AG29:AJ29"/>
    <mergeCell ref="AK29:AN29"/>
    <mergeCell ref="AO28:AR28"/>
    <mergeCell ref="AS28:AV28"/>
    <mergeCell ref="AO29:AR29"/>
    <mergeCell ref="AS29:AV29"/>
    <mergeCell ref="AK26:AN26"/>
    <mergeCell ref="AS25:AV25"/>
    <mergeCell ref="AO26:AR26"/>
    <mergeCell ref="AS26:AV26"/>
    <mergeCell ref="AO27:AR27"/>
    <mergeCell ref="AS27:AV27"/>
    <mergeCell ref="A30:C30"/>
    <mergeCell ref="AH36:AJ36"/>
    <mergeCell ref="AK36:AQ36"/>
    <mergeCell ref="AK31:AN32"/>
    <mergeCell ref="AW31:AZ32"/>
    <mergeCell ref="AO31:AR32"/>
    <mergeCell ref="AH38:AJ38"/>
    <mergeCell ref="AK38:AQ38"/>
    <mergeCell ref="B37:Q38"/>
    <mergeCell ref="AO30:AR30"/>
    <mergeCell ref="AS30:AV30"/>
    <mergeCell ref="T35:AG35"/>
    <mergeCell ref="T37:AG37"/>
    <mergeCell ref="T36:AG36"/>
    <mergeCell ref="T38:AG38"/>
    <mergeCell ref="B34:Q35"/>
    <mergeCell ref="A3:AZ3"/>
    <mergeCell ref="A4:AZ4"/>
    <mergeCell ref="U13:X15"/>
    <mergeCell ref="U16:X16"/>
    <mergeCell ref="AO13:AR15"/>
    <mergeCell ref="AP11:AX11"/>
    <mergeCell ref="A27:C27"/>
    <mergeCell ref="D27:T27"/>
    <mergeCell ref="AY11:BD11"/>
    <mergeCell ref="AY10:BD10"/>
    <mergeCell ref="AG13:AJ15"/>
    <mergeCell ref="AW13:AZ15"/>
    <mergeCell ref="D13:T15"/>
    <mergeCell ref="P10:AO10"/>
    <mergeCell ref="P11:AO11"/>
    <mergeCell ref="A19:C19"/>
    <mergeCell ref="D16:T16"/>
    <mergeCell ref="A13:C15"/>
    <mergeCell ref="A10:O10"/>
    <mergeCell ref="A11:O11"/>
    <mergeCell ref="A21:C21"/>
    <mergeCell ref="BA17:BD17"/>
    <mergeCell ref="BA18:BD18"/>
    <mergeCell ref="BA20:BD20"/>
    <mergeCell ref="BA21:BD21"/>
    <mergeCell ref="BA13:BD15"/>
    <mergeCell ref="BA16:BD16"/>
    <mergeCell ref="AH35:AJ35"/>
    <mergeCell ref="AT38:AZ39"/>
    <mergeCell ref="AK13:AN15"/>
    <mergeCell ref="AC16:AF16"/>
    <mergeCell ref="AG16:AJ16"/>
    <mergeCell ref="Y13:AF13"/>
    <mergeCell ref="AK16:AN16"/>
    <mergeCell ref="AW16:AZ16"/>
    <mergeCell ref="Y19:AB19"/>
    <mergeCell ref="AC19:AF19"/>
    <mergeCell ref="AG19:AJ19"/>
    <mergeCell ref="AK19:AN19"/>
    <mergeCell ref="AW19:AZ19"/>
    <mergeCell ref="AO16:AR16"/>
    <mergeCell ref="AO17:AR17"/>
    <mergeCell ref="AS17:AV17"/>
    <mergeCell ref="AC20:AF20"/>
    <mergeCell ref="AS31:AV32"/>
    <mergeCell ref="BA31:BD32"/>
    <mergeCell ref="BA30:BD30"/>
    <mergeCell ref="AW22:AZ22"/>
    <mergeCell ref="AP10:AX10"/>
    <mergeCell ref="U17:X17"/>
    <mergeCell ref="U18:X18"/>
    <mergeCell ref="U19:X19"/>
    <mergeCell ref="BA22:BD22"/>
    <mergeCell ref="BA23:BD23"/>
    <mergeCell ref="BA24:BD24"/>
    <mergeCell ref="BA25:BD25"/>
    <mergeCell ref="BA29:BD29"/>
    <mergeCell ref="BA26:BD26"/>
    <mergeCell ref="BA28:BD28"/>
    <mergeCell ref="BA19:BD19"/>
    <mergeCell ref="Y28:AB28"/>
    <mergeCell ref="AC28:AF28"/>
    <mergeCell ref="AG28:AJ28"/>
    <mergeCell ref="AK28:AN28"/>
    <mergeCell ref="AW28:AZ28"/>
    <mergeCell ref="AK27:AN27"/>
    <mergeCell ref="AW27:AZ27"/>
    <mergeCell ref="BA27:BD27"/>
    <mergeCell ref="AW21:AZ21"/>
    <mergeCell ref="AO25:AR25"/>
    <mergeCell ref="AS23:AV23"/>
    <mergeCell ref="AO24:AR24"/>
    <mergeCell ref="F6:AY8"/>
    <mergeCell ref="AS13:AV15"/>
    <mergeCell ref="AS16:AV16"/>
    <mergeCell ref="D21:T21"/>
    <mergeCell ref="A20:C20"/>
    <mergeCell ref="A16:C16"/>
    <mergeCell ref="Y16:AB16"/>
    <mergeCell ref="AG20:AJ20"/>
    <mergeCell ref="AK20:AN20"/>
    <mergeCell ref="AW20:AZ20"/>
    <mergeCell ref="AW17:AZ17"/>
    <mergeCell ref="AW18:AZ18"/>
    <mergeCell ref="AO18:AR18"/>
    <mergeCell ref="AS18:AV18"/>
    <mergeCell ref="Y21:AB21"/>
    <mergeCell ref="AC21:AF21"/>
    <mergeCell ref="AG21:AJ21"/>
    <mergeCell ref="AO19:AR19"/>
    <mergeCell ref="AS19:AV19"/>
    <mergeCell ref="AO20:AR20"/>
    <mergeCell ref="AS20:AV20"/>
    <mergeCell ref="AO21:AR21"/>
    <mergeCell ref="AS21:AV21"/>
    <mergeCell ref="AK21:AN21"/>
  </mergeCells>
  <dataValidations xWindow="1016" yWindow="760" count="3">
    <dataValidation type="list" allowBlank="1" showInputMessage="1" showErrorMessage="1" sqref="U16:X30" xr:uid="{00000000-0002-0000-0000-000000000000}">
      <formula1>type</formula1>
    </dataValidation>
    <dataValidation type="list" allowBlank="1" showInputMessage="1" showErrorMessage="1" sqref="AK36:AQ39" xr:uid="{00000000-0002-0000-0000-000001000000}">
      <formula1>ACCT_DESC</formula1>
    </dataValidation>
    <dataValidation type="date" allowBlank="1" showErrorMessage="1" errorTitle="Invalid Date" error="In order to correctly calculate mileage, you may only enter a date after 1/1/2015." sqref="A16:C30" xr:uid="{00000000-0002-0000-0000-000002000000}">
      <formula1>42005</formula1>
      <formula2>2958465</formula2>
    </dataValidation>
  </dataValidations>
  <printOptions horizontalCentered="1" verticalCentered="1"/>
  <pageMargins left="0.5" right="0.5" top="0.25" bottom="0.5" header="0.5" footer="0.25"/>
  <pageSetup scale="68" orientation="landscape" r:id="rId1"/>
  <headerFooter>
    <oddFooter>&amp;L&amp;"-,Regular"Personal Vehicle Use Reimbursement Log&amp;R&amp;"-,Regular"Effective 07/01/2022 (Revised 07/01/2022)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9"/>
  <sheetViews>
    <sheetView showGridLines="0" workbookViewId="0">
      <selection activeCell="D8" sqref="D8"/>
    </sheetView>
  </sheetViews>
  <sheetFormatPr defaultColWidth="8.88671875" defaultRowHeight="15.6" x14ac:dyDescent="0.3"/>
  <cols>
    <col min="1" max="1" width="32.5546875" style="11" bestFit="1" customWidth="1"/>
    <col min="2" max="2" width="21.44140625" style="10" bestFit="1" customWidth="1"/>
    <col min="3" max="3" width="16.109375" style="10" customWidth="1"/>
    <col min="4" max="4" width="16.109375" style="11" customWidth="1"/>
    <col min="5" max="6" width="15.6640625" style="11" bestFit="1" customWidth="1"/>
    <col min="7" max="7" width="20.6640625" style="11" customWidth="1"/>
    <col min="8" max="16384" width="8.88671875" style="11"/>
  </cols>
  <sheetData>
    <row r="1" spans="1:6" ht="25.8" x14ac:dyDescent="0.5">
      <c r="A1" s="9" t="s">
        <v>36</v>
      </c>
      <c r="D1" s="10"/>
      <c r="E1" s="10"/>
      <c r="F1" s="10"/>
    </row>
    <row r="2" spans="1:6" ht="18" x14ac:dyDescent="0.35">
      <c r="A2" s="12" t="s">
        <v>37</v>
      </c>
      <c r="B2" s="13"/>
      <c r="C2" s="13"/>
      <c r="D2" s="14"/>
      <c r="E2" s="14"/>
      <c r="F2" s="14"/>
    </row>
    <row r="3" spans="1:6" x14ac:dyDescent="0.3">
      <c r="B3" s="13"/>
      <c r="C3" s="13"/>
      <c r="D3" s="14"/>
      <c r="E3" s="14"/>
      <c r="F3" s="14"/>
    </row>
    <row r="4" spans="1:6" ht="21" customHeight="1" x14ac:dyDescent="0.35">
      <c r="A4" s="15"/>
      <c r="B4" s="16"/>
      <c r="C4" s="187" t="s">
        <v>26</v>
      </c>
      <c r="D4" s="187"/>
      <c r="E4" s="14"/>
      <c r="F4" s="14"/>
    </row>
    <row r="5" spans="1:6" x14ac:dyDescent="0.3">
      <c r="A5" s="17" t="s">
        <v>28</v>
      </c>
      <c r="B5" s="18" t="s">
        <v>27</v>
      </c>
      <c r="C5" s="19">
        <v>44562</v>
      </c>
      <c r="D5" s="19">
        <v>44743</v>
      </c>
    </row>
    <row r="6" spans="1:6" ht="21" customHeight="1" x14ac:dyDescent="0.3">
      <c r="A6" s="20" t="s">
        <v>32</v>
      </c>
      <c r="B6" s="21" t="s">
        <v>29</v>
      </c>
      <c r="C6" s="23">
        <v>0.58499999999999996</v>
      </c>
      <c r="D6" s="23">
        <v>0.625</v>
      </c>
    </row>
    <row r="7" spans="1:6" ht="21" customHeight="1" x14ac:dyDescent="0.3">
      <c r="A7" s="11" t="s">
        <v>33</v>
      </c>
      <c r="B7" s="22" t="s">
        <v>25</v>
      </c>
      <c r="C7" s="24">
        <v>0.56499999999999995</v>
      </c>
      <c r="D7" s="24">
        <v>0.60499999999999998</v>
      </c>
    </row>
    <row r="8" spans="1:6" ht="21" customHeight="1" x14ac:dyDescent="0.3">
      <c r="A8" s="20" t="s">
        <v>34</v>
      </c>
      <c r="B8" s="21" t="s">
        <v>30</v>
      </c>
      <c r="C8" s="23">
        <v>1.04</v>
      </c>
      <c r="D8" s="23">
        <v>1.04</v>
      </c>
    </row>
    <row r="9" spans="1:6" ht="21" customHeight="1" x14ac:dyDescent="0.3">
      <c r="A9" s="11" t="s">
        <v>35</v>
      </c>
      <c r="B9" s="22" t="s">
        <v>31</v>
      </c>
      <c r="C9" s="24">
        <v>1.5149999999999999</v>
      </c>
      <c r="D9" s="24">
        <v>1.81</v>
      </c>
    </row>
  </sheetData>
  <sheetProtection algorithmName="SHA-512" hashValue="uzGrSToMFyTaTCQMYIjHO5rSH+P2qI6JGQ9/BrLfn16M6LKLLtSXlTl4D094jJgshyv/zQPkWIMxevPkxMEjdg==" saltValue="GKHDBg6ouRIhcZ15cT6Pvg==" spinCount="100000" sheet="1" objects="1" scenarios="1" formatCells="0" formatColumns="0" formatRows="0" sort="0" autoFilter="0"/>
  <sortState xmlns:xlrd2="http://schemas.microsoft.com/office/spreadsheetml/2017/richdata2" ref="B10:D13">
    <sortCondition ref="B10"/>
  </sortState>
  <mergeCells count="1">
    <mergeCell ref="C4:D4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mittal xmlns="ba4ef42b-c21f-46cc-99e7-9c72f716c827">92</Transmittal>
    <DOF_Category xmlns="5cda0204-0e5f-48ab-93e9-41c8cd34521f">Form</DOF_Category>
    <Category xmlns="ba4ef42b-c21f-46cc-99e7-9c72f716c827">Travel</Category>
    <Web_x0020_Source_x0020_Folder xmlns="ba4ef42b-c21f-46cc-99e7-9c72f716c827">forms</Web_x0020_Source_x0020_Folder>
    <Web_x0020_Server xmlns="ba4ef42b-c21f-46cc-99e7-9c72f716c827">doaweb</Web_x0020_Server>
    <Sub_x002d_Category xmlns="ba4ef42b-c21f-46cc-99e7-9c72f716c827">N/A</Sub_x002d_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7C022E9BF2504E9774C2803284E097" ma:contentTypeVersion="10" ma:contentTypeDescription="Create a new document." ma:contentTypeScope="" ma:versionID="40f0c5772fca13b10bc09e69978b2606">
  <xsd:schema xmlns:xsd="http://www.w3.org/2001/XMLSchema" xmlns:xs="http://www.w3.org/2001/XMLSchema" xmlns:p="http://schemas.microsoft.com/office/2006/metadata/properties" xmlns:ns2="5cda0204-0e5f-48ab-93e9-41c8cd34521f" xmlns:ns3="ba4ef42b-c21f-46cc-99e7-9c72f716c827" targetNamespace="http://schemas.microsoft.com/office/2006/metadata/properties" ma:root="true" ma:fieldsID="537249fb23e7b0672062a226892ceb8c" ns2:_="" ns3:_="">
    <xsd:import namespace="5cda0204-0e5f-48ab-93e9-41c8cd34521f"/>
    <xsd:import namespace="ba4ef42b-c21f-46cc-99e7-9c72f716c827"/>
    <xsd:element name="properties">
      <xsd:complexType>
        <xsd:sequence>
          <xsd:element name="documentManagement">
            <xsd:complexType>
              <xsd:all>
                <xsd:element ref="ns2:DOF_Category" minOccurs="0"/>
                <xsd:element ref="ns3:Transmittal" minOccurs="0"/>
                <xsd:element ref="ns3:Category" minOccurs="0"/>
                <xsd:element ref="ns3:Web_x0020_Source_x0020_Folder" minOccurs="0"/>
                <xsd:element ref="ns3:Web_x0020_Server" minOccurs="0"/>
                <xsd:element ref="ns3:Sub_x002d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a0204-0e5f-48ab-93e9-41c8cd34521f" elementFormDefault="qualified">
    <xsd:import namespace="http://schemas.microsoft.com/office/2006/documentManagement/types"/>
    <xsd:import namespace="http://schemas.microsoft.com/office/infopath/2007/PartnerControls"/>
    <xsd:element name="DOF_Category" ma:index="2" nillable="true" ma:displayName="Document-Type" ma:format="RadioButtons" ma:internalName="DOF_Category">
      <xsd:simpleType>
        <xsd:restriction base="dms:Choice">
          <xsd:enumeration value="Accounting Proc Manual"/>
          <xsd:enumeration value="Alaska Admin Manual"/>
          <xsd:enumeration value="Form"/>
          <xsd:enumeration value="Payroll Proc Manual"/>
          <xsd:enumeration value="Reference"/>
          <xsd:enumeration value="Other"/>
          <xsd:enumeration value="OBSOLETE - removed from DOF websi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ef42b-c21f-46cc-99e7-9c72f716c827" elementFormDefault="qualified">
    <xsd:import namespace="http://schemas.microsoft.com/office/2006/documentManagement/types"/>
    <xsd:import namespace="http://schemas.microsoft.com/office/infopath/2007/PartnerControls"/>
    <xsd:element name="Transmittal" ma:index="3" nillable="true" ma:displayName="Transmittal" ma:decimals="0" ma:description="Latest transmittal that updates section." ma:internalName="Transmittal">
      <xsd:simpleType>
        <xsd:restriction base="dms:Number"/>
      </xsd:simpleType>
    </xsd:element>
    <xsd:element name="Category" ma:index="10" nillable="true" ma:displayName="Category" ma:default="Not Applicable" ma:format="Dropdown" ma:internalName="Category">
      <xsd:simpleType>
        <xsd:restriction base="dms:Choice">
          <xsd:enumeration value="Not Applicable"/>
          <xsd:enumeration value="Accounting"/>
          <xsd:enumeration value="ALDER"/>
          <xsd:enumeration value="Charge Cards"/>
          <xsd:enumeration value="Electronic Payments"/>
          <xsd:enumeration value="Enterprise Applications"/>
          <xsd:enumeration value="Internal Controls"/>
          <xsd:enumeration value="IRIS"/>
          <xsd:enumeration value="Moving"/>
          <xsd:enumeration value="Payroll"/>
          <xsd:enumeration value="Personnel"/>
          <xsd:enumeration value="Procurement"/>
          <xsd:enumeration value="Publications"/>
          <xsd:enumeration value="Systems Security"/>
          <xsd:enumeration value="Tax"/>
          <xsd:enumeration value="Travel"/>
        </xsd:restriction>
      </xsd:simpleType>
    </xsd:element>
    <xsd:element name="Web_x0020_Source_x0020_Folder" ma:index="11" nillable="true" ma:displayName="Web-Source-Folder" ma:description="Web Source Folder (from URL)" ma:format="Dropdown" ma:internalName="Web_x0020_Source_x0020_Folder">
      <xsd:simpleType>
        <xsd:restriction base="dms:Choice">
          <xsd:enumeration value="N/A-Intranet"/>
          <xsd:enumeration value="acct"/>
          <xsd:enumeration value="akpay"/>
          <xsd:enumeration value="aksas"/>
          <xsd:enumeration value="alder"/>
          <xsd:enumeration value="charge_cards"/>
          <xsd:enumeration value="controls"/>
          <xsd:enumeration value="css"/>
          <xsd:enumeration value="epay"/>
          <xsd:enumeration value="forms"/>
          <xsd:enumeration value="help"/>
          <xsd:enumeration value="images"/>
          <xsd:enumeration value="iris"/>
          <xsd:enumeration value="learnalaska"/>
          <xsd:enumeration value="manuals"/>
          <xsd:enumeration value="manuals &gt; aam"/>
          <xsd:enumeration value="manuals &gt; apm"/>
          <xsd:enumeration value="manuals &gt; handy_guide"/>
          <xsd:enumeration value="manuals &gt; ppm"/>
          <xsd:enumeration value="moving"/>
          <xsd:enumeration value="payroll"/>
          <xsd:enumeration value="payroll &gt; sal_sched"/>
          <xsd:enumeration value="reports"/>
          <xsd:enumeration value="scripts"/>
          <xsd:enumeration value="ssa"/>
          <xsd:enumeration value="training"/>
          <xsd:enumeration value="travel"/>
          <xsd:enumeration value="updates"/>
          <xsd:enumeration value="OBSOLETE"/>
        </xsd:restriction>
      </xsd:simpleType>
    </xsd:element>
    <xsd:element name="Web_x0020_Server" ma:index="12" nillable="true" ma:displayName="Web-Server" ma:default="doaweb" ma:format="RadioButtons" ma:internalName="Web_x0020_Server">
      <xsd:simpleType>
        <xsd:union memberTypes="dms:Text">
          <xsd:simpleType>
            <xsd:restriction base="dms:Choice">
              <xsd:enumeration value="doaweb"/>
              <xsd:enumeration value="intranet/auth"/>
              <xsd:enumeration value="N/A"/>
            </xsd:restriction>
          </xsd:simpleType>
        </xsd:union>
      </xsd:simpleType>
    </xsd:element>
    <xsd:element name="Sub_x002d_Category" ma:index="13" nillable="true" ma:displayName="Sub-Category" ma:default="N/A" ma:format="Dropdown" ma:internalName="Sub_x002d_Category">
      <xsd:simpleType>
        <xsd:restriction base="dms:Choice">
          <xsd:enumeration value="N/A"/>
          <xsd:enumeration value="APM 01. OVERVIEW"/>
          <xsd:enumeration value="APM 02. SECURITY &amp; AUTHORITIES"/>
          <xsd:enumeration value="APM 03. ACCOUNTING"/>
          <xsd:enumeration value="APM 04. FIN TRANSACTIONS &amp; BATCH PROCESSING"/>
          <xsd:enumeration value="APM 05. BUDGETS"/>
          <xsd:enumeration value="APM 06. REVENUE"/>
          <xsd:enumeration value="APM 07. EXPENDITURE OPEN ITEMS"/>
          <xsd:enumeration value="APM 08. PAYMENTS"/>
          <xsd:enumeration value="APM 09. JOURNAL ENTRIES"/>
          <xsd:enumeration value="APM 10. VENDORS"/>
          <xsd:enumeration value="APM 11. TRAVEL, MILEAGE &amp; MOVING"/>
          <xsd:enumeration value="APM 12. RSAs"/>
          <xsd:enumeration value="APM 13. FUND ACCOUNTING"/>
          <xsd:enumeration value="APM 14. SPECIAL PROCESSES"/>
          <xsd:enumeration value="APM 15. CASH"/>
          <xsd:enumeration value="APM 16. AUTOPAY"/>
          <xsd:enumeration value="APM 17. REPORTS"/>
          <xsd:enumeration value="APM XX. APPENDIX &amp; GLOSSARY"/>
          <xsd:enumeration value="PPM 01. OVERVIEW"/>
          <xsd:enumeration value="PPM 02. AKPAY FEATURES"/>
          <xsd:enumeration value="PPM 03. AKPAY SECURITY"/>
          <xsd:enumeration value="PPM 04. POSITION CONTROL"/>
          <xsd:enumeration value="PPM 05. APPOINTMENTS"/>
          <xsd:enumeration value="PPM 06. PAYROLL CHANGE ACTIONS"/>
          <xsd:enumeration value="PPM 07. SEPARATION OR INACTIVE STATUS"/>
          <xsd:enumeration value="PPM 08. LABOR DISTRIBUTION"/>
          <xsd:enumeration value="PPM 09. AUTOMATIC EARNINGS AND PRETAX DEDC"/>
          <xsd:enumeration value="PPM 10. EE DEDC AND ER CHARGES"/>
          <xsd:enumeration value="PPM 11. TIME AND ATTENANCE"/>
          <xsd:enumeration value="PPM 12. LEAVE ACCOUNTING"/>
          <xsd:enumeration value="PPM 13. SPECIAL PROCESSES"/>
          <xsd:enumeration value="PPM 14. ER/EE VERIFICATION"/>
          <xsd:enumeration value="PPM 15. AKPAY REPORTS"/>
          <xsd:enumeration value="PPM 16. AKPAY ACCUM AND HISTORY"/>
          <xsd:enumeration value="PPM 17. AKPAY INTERFACES"/>
          <xsd:enumeration value="PPM 99. APPENDIX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CD8D23-E234-4B17-9567-A1B0E29333CC}">
  <ds:schemaRefs>
    <ds:schemaRef ds:uri="http://schemas.microsoft.com/office/2006/metadata/properties"/>
    <ds:schemaRef ds:uri="ba4ef42b-c21f-46cc-99e7-9c72f716c82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cda0204-0e5f-48ab-93e9-41c8cd34521f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F7B3E3-6B6E-4D69-9E9C-78EC1F90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BFED28-ED5A-4E2F-A4EB-2AEF5154C0A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E0ADC01-A5B8-4829-8CAD-C23A08C7EF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da0204-0e5f-48ab-93e9-41c8cd34521f"/>
    <ds:schemaRef ds:uri="ba4ef42b-c21f-46cc-99e7-9c72f716c8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Reimbursement Log</vt:lpstr>
      <vt:lpstr>Rates</vt:lpstr>
      <vt:lpstr>ACCT</vt:lpstr>
      <vt:lpstr>ACCT_DESC</vt:lpstr>
      <vt:lpstr>'Reimbursement Log'!Print_Area</vt:lpstr>
      <vt:lpstr>rates2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Mileage Form</dc:title>
  <dc:creator>Div of Finance, Dept of Administration, State of Alaska</dc:creator>
  <cp:lastModifiedBy>Thomas, Amanda S W (DOA)</cp:lastModifiedBy>
  <cp:lastPrinted>2022-07-02T00:41:41Z</cp:lastPrinted>
  <dcterms:created xsi:type="dcterms:W3CDTF">1999-05-14T19:29:00Z</dcterms:created>
  <dcterms:modified xsi:type="dcterms:W3CDTF">2022-07-02T00:42:33Z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27500</vt:r8>
  </property>
  <property fmtid="{D5CDD505-2E9C-101B-9397-08002B2CF9AE}" pid="3" name="ContentTypeId">
    <vt:lpwstr>0x010100297C022E9BF2504E9774C2803284E097</vt:lpwstr>
  </property>
</Properties>
</file>